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BuÇalışmaKitabı" defaultThemeVersion="166925"/>
  <mc:AlternateContent xmlns:mc="http://schemas.openxmlformats.org/markup-compatibility/2006">
    <mc:Choice Requires="x15">
      <x15ac:absPath xmlns:x15ac="http://schemas.microsoft.com/office/spreadsheetml/2010/11/ac" url="C:\010-Kuran Sayısal Sistemleri\01-Çift ve Tek - 7 ve 19\Web\Web Excel\"/>
    </mc:Choice>
  </mc:AlternateContent>
  <xr:revisionPtr revIDLastSave="0" documentId="13_ncr:1_{58C634C5-3018-4E37-805D-21CAF06F0857}" xr6:coauthVersionLast="47" xr6:coauthVersionMax="47" xr10:uidLastSave="{00000000-0000-0000-0000-000000000000}"/>
  <bookViews>
    <workbookView xWindow="-120" yWindow="-120" windowWidth="29040" windowHeight="15840" tabRatio="787" xr2:uid="{00000000-000D-0000-FFFF-FFFF00000000}"/>
  </bookViews>
  <sheets>
    <sheet name="Ha-Mim Kodlama Detayı" sheetId="14" r:id="rId1"/>
    <sheet name="Sayfa1 (Eng)" sheetId="6" state="hidden" r:id="rId2"/>
    <sheet name="Sayfa2 (Eng)" sheetId="5" state="hidden" r:id="rId3"/>
  </sheets>
  <definedNames>
    <definedName name="_Hlk19553136" localSheetId="0">'Ha-Mim Kodlama Detayı'!$O$9</definedName>
    <definedName name="_Hlk19553429" localSheetId="0">'Ha-Mim Kodlama Detayı'!$O$10</definedName>
    <definedName name="_Hlk19554035" localSheetId="0">'Ha-Mim Kodlama Detayı'!#REF!</definedName>
    <definedName name="_Hlk19554083" localSheetId="0">'Ha-Mim Kodlama Detayı'!#REF!</definedName>
    <definedName name="_Hlk21200639" localSheetId="0">'Ha-Mim Kodlama Detayı'!#REF!</definedName>
    <definedName name="_xlnm._FilterDatabase" localSheetId="0" hidden="1">'Ha-Mim Kodlama Detayı'!$BH$5:$BX$424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1" i="5" l="1"/>
  <c r="N11" i="5" s="1"/>
  <c r="F11" i="5"/>
  <c r="H11" i="5" s="1"/>
  <c r="M10" i="5"/>
  <c r="L10" i="5"/>
  <c r="I10" i="5"/>
  <c r="J10" i="5" s="1"/>
  <c r="F10" i="5"/>
  <c r="H10" i="5" s="1"/>
  <c r="I9" i="5"/>
  <c r="L9" i="5" s="1"/>
  <c r="F9" i="5"/>
  <c r="H9" i="5" s="1"/>
  <c r="I8" i="5"/>
  <c r="N8" i="5" s="1"/>
  <c r="G8" i="5"/>
  <c r="F8" i="5"/>
  <c r="H8" i="5" s="1"/>
  <c r="I7" i="5"/>
  <c r="N7" i="5" s="1"/>
  <c r="F7" i="5"/>
  <c r="H7" i="5" s="1"/>
  <c r="M6" i="5"/>
  <c r="K6" i="5"/>
  <c r="I6" i="5"/>
  <c r="J6" i="5" s="1"/>
  <c r="H6" i="5"/>
  <c r="G6" i="5"/>
  <c r="F6" i="5"/>
  <c r="N5" i="5"/>
  <c r="M5" i="5"/>
  <c r="I5" i="5"/>
  <c r="L5" i="5" s="1"/>
  <c r="G5" i="5"/>
  <c r="F5" i="5"/>
  <c r="H28" i="5" s="1"/>
  <c r="I11" i="6"/>
  <c r="N11" i="6" s="1"/>
  <c r="F11" i="6"/>
  <c r="I20" i="6" s="1"/>
  <c r="I10" i="6"/>
  <c r="M10" i="6" s="1"/>
  <c r="F10" i="6"/>
  <c r="H10" i="6" s="1"/>
  <c r="L9" i="6"/>
  <c r="J9" i="6"/>
  <c r="I9" i="6"/>
  <c r="K9" i="6" s="1"/>
  <c r="F9" i="6"/>
  <c r="H9" i="6" s="1"/>
  <c r="N8" i="6"/>
  <c r="M8" i="6"/>
  <c r="I8" i="6"/>
  <c r="L8" i="6" s="1"/>
  <c r="F8" i="6"/>
  <c r="H8" i="6" s="1"/>
  <c r="I7" i="6"/>
  <c r="N7" i="6" s="1"/>
  <c r="H7" i="6"/>
  <c r="F7" i="6"/>
  <c r="G7" i="6" s="1"/>
  <c r="K6" i="6"/>
  <c r="I6" i="6"/>
  <c r="M6" i="6" s="1"/>
  <c r="F6" i="6"/>
  <c r="H6" i="6" s="1"/>
  <c r="N5" i="6"/>
  <c r="I5" i="6"/>
  <c r="K5" i="6" s="1"/>
  <c r="F5" i="6"/>
  <c r="O8" i="6" l="1"/>
  <c r="N9" i="5"/>
  <c r="J11" i="6"/>
  <c r="K7" i="5"/>
  <c r="M9" i="5"/>
  <c r="J7" i="6"/>
  <c r="J10" i="6"/>
  <c r="C20" i="6"/>
  <c r="J6" i="6"/>
  <c r="K10" i="6"/>
  <c r="L6" i="5"/>
  <c r="G10" i="5"/>
  <c r="K11" i="5"/>
  <c r="L10" i="6"/>
  <c r="J5" i="6"/>
  <c r="L6" i="6"/>
  <c r="J8" i="6"/>
  <c r="N10" i="6"/>
  <c r="L5" i="6"/>
  <c r="N6" i="6"/>
  <c r="K8" i="6"/>
  <c r="M9" i="6"/>
  <c r="O9" i="6" s="1"/>
  <c r="M5" i="6"/>
  <c r="M12" i="6" s="1"/>
  <c r="N9" i="6"/>
  <c r="N12" i="6" s="1"/>
  <c r="H11" i="6"/>
  <c r="G7" i="5"/>
  <c r="G9" i="5"/>
  <c r="K10" i="5"/>
  <c r="O6" i="6"/>
  <c r="F12" i="6"/>
  <c r="H21" i="6"/>
  <c r="G8" i="6"/>
  <c r="J7" i="5"/>
  <c r="J11" i="5"/>
  <c r="G5" i="6"/>
  <c r="K7" i="6"/>
  <c r="G9" i="6"/>
  <c r="K11" i="6"/>
  <c r="H5" i="5"/>
  <c r="H12" i="5" s="1"/>
  <c r="H14" i="5" s="1"/>
  <c r="N6" i="5"/>
  <c r="O6" i="5" s="1"/>
  <c r="L7" i="5"/>
  <c r="J8" i="5"/>
  <c r="N10" i="5"/>
  <c r="L11" i="5"/>
  <c r="H5" i="6"/>
  <c r="H12" i="6" s="1"/>
  <c r="H14" i="6" s="1"/>
  <c r="L7" i="6"/>
  <c r="L11" i="6"/>
  <c r="M7" i="5"/>
  <c r="K8" i="5"/>
  <c r="M11" i="5"/>
  <c r="E25" i="5"/>
  <c r="G6" i="6"/>
  <c r="M7" i="6"/>
  <c r="G10" i="6"/>
  <c r="M11" i="6"/>
  <c r="E18" i="6"/>
  <c r="J5" i="5"/>
  <c r="L8" i="5"/>
  <c r="J9" i="5"/>
  <c r="C27" i="5"/>
  <c r="K5" i="5"/>
  <c r="M8" i="5"/>
  <c r="K9" i="5"/>
  <c r="G11" i="5"/>
  <c r="G12" i="5" s="1"/>
  <c r="G14" i="5" s="1"/>
  <c r="I27" i="5"/>
  <c r="G11" i="6"/>
  <c r="F12" i="5"/>
  <c r="L12" i="5" l="1"/>
  <c r="J12" i="6"/>
  <c r="M12" i="5"/>
  <c r="O10" i="6"/>
  <c r="L12" i="6"/>
  <c r="O11" i="6"/>
  <c r="K12" i="5"/>
  <c r="O7" i="6"/>
  <c r="O9" i="5"/>
  <c r="O10" i="5"/>
  <c r="O5" i="6"/>
  <c r="F14" i="5"/>
  <c r="N12" i="5"/>
  <c r="O8" i="5"/>
  <c r="G12" i="6"/>
  <c r="G14" i="6" s="1"/>
  <c r="O12" i="6"/>
  <c r="F13" i="6" s="1"/>
  <c r="F14" i="6"/>
  <c r="O12" i="5"/>
  <c r="F13" i="5" s="1"/>
  <c r="J12" i="5"/>
  <c r="O5" i="5"/>
  <c r="O11" i="5"/>
  <c r="K12" i="6"/>
  <c r="O7" i="5"/>
</calcChain>
</file>

<file path=xl/sharedStrings.xml><?xml version="1.0" encoding="utf-8"?>
<sst xmlns="http://schemas.openxmlformats.org/spreadsheetml/2006/main" count="2759" uniqueCount="1164">
  <si>
    <t>Hurufu Mukatta</t>
  </si>
  <si>
    <t>Sum of ح (Ha)</t>
  </si>
  <si>
    <t>Sum of م (Mim)</t>
  </si>
  <si>
    <t>Toplam</t>
  </si>
  <si>
    <t>Sayı Birleşimi</t>
  </si>
  <si>
    <t>040-Mü'min</t>
  </si>
  <si>
    <t>حم</t>
  </si>
  <si>
    <t>041-Fussilet</t>
  </si>
  <si>
    <t>042-Şûrâ</t>
  </si>
  <si>
    <t>043-Zuhruf</t>
  </si>
  <si>
    <t>044-Duhân</t>
  </si>
  <si>
    <t>045-Câsiye</t>
  </si>
  <si>
    <t>046-Ahkaf</t>
  </si>
  <si>
    <t xml:space="preserve">Genel Toplam: </t>
  </si>
  <si>
    <t>→</t>
  </si>
  <si>
    <t>64380</t>
  </si>
  <si>
    <t>48276</t>
  </si>
  <si>
    <t>53300</t>
  </si>
  <si>
    <t>44324</t>
  </si>
  <si>
    <t>16150</t>
  </si>
  <si>
    <t>31200</t>
  </si>
  <si>
    <t>36225</t>
  </si>
  <si>
    <t>Surah Name</t>
  </si>
  <si>
    <t>Total</t>
  </si>
  <si>
    <r>
      <rPr>
        <b/>
        <sz val="10"/>
        <color theme="1"/>
        <rFont val="Calibri"/>
        <family val="2"/>
        <charset val="162"/>
      </rPr>
      <t xml:space="preserve">Total </t>
    </r>
    <r>
      <rPr>
        <b/>
        <sz val="10"/>
        <color theme="1"/>
        <rFont val="Arial"/>
        <family val="2"/>
        <charset val="162"/>
      </rPr>
      <t>(mod 7)</t>
    </r>
  </si>
  <si>
    <r>
      <rPr>
        <b/>
        <sz val="10"/>
        <color theme="1"/>
        <rFont val="Calibri"/>
        <family val="2"/>
        <charset val="162"/>
      </rPr>
      <t xml:space="preserve">Total </t>
    </r>
    <r>
      <rPr>
        <b/>
        <sz val="10"/>
        <color theme="1"/>
        <rFont val="Arial"/>
        <family val="2"/>
        <charset val="162"/>
      </rPr>
      <t>(mod 19)</t>
    </r>
  </si>
  <si>
    <t>Digit_1</t>
  </si>
  <si>
    <t>Digit_2</t>
  </si>
  <si>
    <t>Digit_3</t>
  </si>
  <si>
    <t>Digit_4</t>
  </si>
  <si>
    <t>Digit_5</t>
  </si>
  <si>
    <t>Grand Total:</t>
  </si>
  <si>
    <t>2  digits number  is exactly divided to 7.   Remaining: 0</t>
  </si>
  <si>
    <t>21  digits number  is exactly divided to 7.   Remaining: 0</t>
  </si>
  <si>
    <t>Total of Digits</t>
  </si>
  <si>
    <t xml:space="preserve">Number of the Consecutive Order </t>
  </si>
  <si>
    <t>I don't want to intimidate those who want to try, but I have to say, the table above has four subgroups that you can see below and it works with the same system. That is, the code codes found should form four subgroups from the main table as follows and run with the same system.
Unfortunately, in addition; The large number created by placing Abcad values in the places of the Ha-Mim letters in Surah should be multiple of 19.
You can see the large number generated in the picture below.
Did we want a lot? But there is nothing to do, starting with the letters Ha-Mim in the Qur'an, so the 7 surah groups are coded in this way.
Whoever wants to bring a similar example has to provide all of these.</t>
  </si>
  <si>
    <t>21  digits number  is not exactly divided to 7.   Remaining: 2</t>
  </si>
  <si>
    <t>3  digits number  is not exactly divided to 7.   Remaining: 6</t>
  </si>
  <si>
    <t>40</t>
  </si>
  <si>
    <t>8</t>
  </si>
  <si>
    <t>Ayet No</t>
  </si>
  <si>
    <t>Sure No</t>
  </si>
  <si>
    <t xml:space="preserve">Ebced Değerleri  Ha-Mim ve Ayn-Sin-Kaf (42.sure 2.ayet ten başlayarak 42. sure için) </t>
  </si>
  <si>
    <t>Ayn</t>
  </si>
  <si>
    <t>Sin</t>
  </si>
  <si>
    <t>Kaf</t>
  </si>
  <si>
    <t>Ayet Sayısı</t>
  </si>
  <si>
    <t>Besmele</t>
  </si>
  <si>
    <r>
      <t>40840840840404040404040408840404040408840840408840408884040404084040408404040408404040408404040408404040404040404040840408404084040404040404040840404040404040404040404084040404084040840404040840404040840404040404040404040404040404040404040404084040840404084040404040404040404084040404040404040404040404040404040404040404040404040404084040840404040404040404040404040404040404040404040404040840404040404040404040840404040404040404084040404040408404040840404040404040404040408404040404084040840404040840404040404040404040840404040404040404088840404040404040404040404040840404040404040404040840404084040404040408408404040404040404040404040404040404040404040404040404084040404040404088404040404040404040404040408840404084040408404040404040404040404040840404040404040840840404040404040404040404040840404040840404040840404040404040</t>
    </r>
    <r>
      <rPr>
        <sz val="11"/>
        <color rgb="FFC45911"/>
        <rFont val="Calibri"/>
        <family val="2"/>
        <charset val="162"/>
        <scheme val="minor"/>
      </rPr>
      <t>408408408404084084040404040404040408404040404084040840404040404084040404040404040404040408404040408840404040404040404040404040840404040404084084084084040404084040404040840840404040404040404040404040404040404040404040404040404040404084040404040404040404040404040840404040404040404040404040840408404040404040840840840404040404084040840404084040408884040404084040404040404040404040840404040840840840404040404040404040404040404040840840404040404040404040404040404040404040404040404084040404040404040404040840404040404040404040404040404084040408404040404040840404040404040404040404040404084084040404040408</t>
    </r>
    <r>
      <rPr>
        <sz val="11"/>
        <color rgb="FF2F5496"/>
        <rFont val="Calibri"/>
        <family val="2"/>
        <charset val="162"/>
        <scheme val="minor"/>
      </rPr>
      <t>40840840840840840404040404040408840404084040840404084040840404040840840404040404040840404040840404040404040404040404040404040404088404040404040404040404040404040404040404040404040404040404040404040404040404084040408404084084040408404040404040408404040884084040404040404040404040404040404040404040408404040404084040408840404088840404040404084040404040408408404040404040404040404040404040404040404040408408404040404040840404040840404040840404040404040404040404040408840404040404040408404040404040404040404040404040404040404040404040404040404040404040404040404040404040404040404040840840840404040404040404040404040404084088408408840404040404040404040404040</t>
    </r>
    <r>
      <rPr>
        <sz val="11"/>
        <color rgb="FFC45911"/>
        <rFont val="Calibri"/>
        <family val="2"/>
        <charset val="162"/>
        <scheme val="minor"/>
      </rPr>
      <t>40840840840404040840408404040404040404040404040404040404040404040404040404040404040404084040404040404040408404084040404040840404040840404084040404040404040404040404040404040404040404040404040404040404040404040404040404040404084084040408840404040840840404040840408404040404084084040404040404084040840404084040840404040404040404040404040404040404040404084040404040404084040404040404040840404040404084040404040404040404084040404040404040404040404040404040404040404040404040404040404040404040404040404040404084040404040840404040404040404040404040408404040404084084040404040404040404040404040404040404040404040408408404040404040840404040840840404084040408404040404040404040408404040404040408404040</t>
    </r>
    <r>
      <rPr>
        <sz val="11"/>
        <color rgb="FF2F5496"/>
        <rFont val="Calibri"/>
        <family val="2"/>
        <charset val="162"/>
        <scheme val="minor"/>
      </rPr>
      <t>4084084084040404040840404040840404040404040404084040404040404040404040404040404040404040404040404040404040404040404040404040840404040404040404040404040404040404040404040404040404040840404040404040404040404040404040408404040404040404040404084084040404040840408404040840404040404040404040404040840404040840404040404040</t>
    </r>
    <r>
      <rPr>
        <sz val="11"/>
        <color rgb="FFC45911"/>
        <rFont val="Calibri"/>
        <family val="2"/>
        <charset val="162"/>
        <scheme val="minor"/>
      </rPr>
      <t>40840840840408404040404040404040404040840840884040404040404040404040404040404040404040404040404040840404040404040404040404040404040840404084040404040404040404040404040404040404040404040404040408404040884040408408404040404084040840404040404040404040840840404040404040408404084040404040404040404040404040404040404040404040840404040404084040840404040404040404040840404040840404040840404040404040404040404040404040408404040840404040840</t>
    </r>
    <r>
      <rPr>
        <sz val="11"/>
        <color theme="4" tint="-0.249977111117893"/>
        <rFont val="Calibri"/>
        <family val="2"/>
        <charset val="162"/>
        <scheme val="minor"/>
      </rPr>
      <t>408408408404084040404040840404040404040404040404040404040404040404040404040840404084040840404040404040840404040404040840404040404040404040404040404040404040840404040840404040884040884040840840404088404040408404040840404040840840404040404040404040404040404040404084040404040408404040840404040404040404040404040404040404040408404040840404040404040404040404040404040404040884040408404040404040404040404084040404040404040404084040404040404040404040404040404040840408404040404040404040404040</t>
    </r>
  </si>
  <si>
    <r>
      <rPr>
        <sz val="11"/>
        <color rgb="FFFF0000"/>
        <rFont val="Calibri"/>
        <family val="2"/>
        <charset val="162"/>
      </rPr>
      <t>40840840</t>
    </r>
    <r>
      <rPr>
        <sz val="11"/>
        <color rgb="FF2F5496"/>
        <rFont val="Calibri"/>
        <family val="2"/>
        <charset val="162"/>
      </rPr>
      <t>840</t>
    </r>
    <r>
      <rPr>
        <sz val="11"/>
        <color rgb="FFFF0000"/>
        <rFont val="Calibri"/>
        <family val="2"/>
        <charset val="162"/>
      </rPr>
      <t>4040</t>
    </r>
    <r>
      <rPr>
        <sz val="11"/>
        <color rgb="FF2F5496"/>
        <rFont val="Calibri"/>
        <family val="2"/>
        <charset val="162"/>
      </rPr>
      <t>40</t>
    </r>
    <r>
      <rPr>
        <sz val="11"/>
        <color rgb="FFFF0000"/>
        <rFont val="Calibri"/>
        <family val="2"/>
        <charset val="162"/>
      </rPr>
      <t>4040</t>
    </r>
    <r>
      <rPr>
        <sz val="11"/>
        <color rgb="FF2F5496"/>
        <rFont val="Calibri"/>
        <family val="2"/>
        <charset val="162"/>
      </rPr>
      <t>40408840404040408840</t>
    </r>
    <r>
      <rPr>
        <sz val="11"/>
        <color rgb="FFFF0000"/>
        <rFont val="Calibri"/>
        <family val="2"/>
        <charset val="162"/>
      </rPr>
      <t>840408</t>
    </r>
    <r>
      <rPr>
        <sz val="11"/>
        <color rgb="FF2F5496"/>
        <rFont val="Calibri"/>
        <family val="2"/>
        <charset val="162"/>
      </rPr>
      <t>84040888404040408404040840</t>
    </r>
    <r>
      <rPr>
        <sz val="11"/>
        <color rgb="FFFF0000"/>
        <rFont val="Calibri"/>
        <family val="2"/>
        <charset val="162"/>
      </rPr>
      <t>404040840404040840</t>
    </r>
    <r>
      <rPr>
        <sz val="11"/>
        <color theme="4" tint="-0.249977111117893"/>
        <rFont val="Calibri"/>
        <family val="2"/>
        <charset val="162"/>
      </rPr>
      <t>40404084040</t>
    </r>
    <r>
      <rPr>
        <sz val="11"/>
        <color rgb="FFFF0000"/>
        <rFont val="Calibri"/>
        <family val="2"/>
        <charset val="162"/>
      </rPr>
      <t>404040404040</t>
    </r>
    <r>
      <rPr>
        <sz val="11"/>
        <color rgb="FF2F5496"/>
        <rFont val="Calibri"/>
        <family val="2"/>
        <charset val="162"/>
      </rPr>
      <t>40840</t>
    </r>
    <r>
      <rPr>
        <sz val="11"/>
        <color rgb="FFFF0000"/>
        <rFont val="Calibri"/>
        <family val="2"/>
        <charset val="162"/>
      </rPr>
      <t>4084040840</t>
    </r>
    <r>
      <rPr>
        <sz val="11"/>
        <color rgb="FF2F5496"/>
        <rFont val="Calibri"/>
        <family val="2"/>
        <charset val="162"/>
      </rPr>
      <t>404040404040</t>
    </r>
    <r>
      <rPr>
        <sz val="11"/>
        <color rgb="FFFF0000"/>
        <rFont val="Calibri"/>
        <family val="2"/>
        <charset val="162"/>
      </rPr>
      <t>40</t>
    </r>
    <r>
      <rPr>
        <sz val="11"/>
        <color rgb="FF2F5496"/>
        <rFont val="Calibri"/>
        <family val="2"/>
        <charset val="162"/>
      </rPr>
      <t>840404040404040404040404084040404084040840404040840404040840404040404040404040404040404040404040404084040840404084040404040404040404084040404040404040404040404040404040404040404040404040404084040840404040404040404040404040404040404040404040404040840404040404040404040840404040404040404084040404040408404040840404040404040404040408404040404084040840404040840404040404040404040840404040404040404088840404040404040404040404040840404040404040404040840404084040404040408408404040404040404040404040404040404040404040404040404084040404040404088404040404040404040404040408840404084040408404040404040404040404040840404040404040840840404040404040404040404040840404040840404040840404040404040</t>
    </r>
    <r>
      <rPr>
        <sz val="11"/>
        <color rgb="FFC45911"/>
        <rFont val="Calibri"/>
        <family val="2"/>
        <charset val="162"/>
      </rPr>
      <t>408408408404084084040404040404040408404040404084040840404040404084040404040404040404040408404040408840404040404040404040404040840404040404084084084084040404084040404040840840404040404040404040404040404040404040404040404040404040404084040404040404040404040404040840404040404040404040404040840408404040404040840840840404040404084040840404084040408884040404084040404040404040404040840404040840840840404040404040404040404040404040840840404040404040404040404040404040404040404040404084040404040404040404040840404040404040404040404040404084040408404040404040840404040404040404040404040404084084040404040408</t>
    </r>
    <r>
      <rPr>
        <sz val="11"/>
        <color rgb="FF000000"/>
        <rFont val="Calibri"/>
        <family val="2"/>
        <charset val="162"/>
      </rPr>
      <t>4084084084070601008401007084040604040707040604040100406088404060408404087040407040810070401004084040701001006070704040840840404040404040840701004040408404070604070404060404070404060406040704010060406010040100704070404040884040406070601004010070404070404040401004070404070404040601004040604010040407040404070601004040407040100404040407040407040407040408404070408407040608408704070404070810040407060701006070404040100407040810040607070701004010070408840840404040407040404040401004040407040404010040406010070404070408404070407040704081006040704010040100860860401007040701004088100810040704010070707070607040407060407040840404070601007010040704070401008408404010060404040407040704010040404040406040707040404070404040404087040608701004060707070404040404084040404070840701004070404084040604010040404040404010040100404060604040708708404070404070404060406070406081004070404040704040404040407040407010040406040707070404010040606060404040100404070401004040404040404040406060404010040404040404040404040407040607040870100604084084060401004040604060401004040404070407010040704010040408408606084070840884040404040704040704060100404060404040</t>
    </r>
    <r>
      <rPr>
        <sz val="11"/>
        <color rgb="FFC45911"/>
        <rFont val="Calibri"/>
        <family val="2"/>
        <charset val="162"/>
      </rPr>
      <t>40840840840404040840408404040404040404040404040404040404040404040404040404040404040404084040404040404040408404084040404040840404040840404084040404040404040404040404040404040404040404040404040404040404040404040404040404040404084084040408840404040840840404040840408404040404084084040404040404084040840404084040840404040404040404040404040404040404040404084040404040404084040404040404040840404040404084040404040404040404084040404040404040404040404040404040404040404040404040404040404040404040404040404040404084040404040840404040404040404040404040408404040404084084040404040404040404040404040404040404040404040408408404040404040840404040840840404084040408404040404040404040408404040404040408404040</t>
    </r>
    <r>
      <rPr>
        <sz val="11"/>
        <color rgb="FF2F5496"/>
        <rFont val="Calibri"/>
        <family val="2"/>
        <charset val="162"/>
      </rPr>
      <t>4084084084040404040840404040840404040404040404084040404040404040404040404040404040404040404040404040404040404040404040404040840404040404040404040404040404040404040404040404040404040840404040404040404040404040404040408404040404040404040404084084040404040840408404040840404040404040404040404040840404040840404040404040</t>
    </r>
    <r>
      <rPr>
        <sz val="11"/>
        <color rgb="FFC45911"/>
        <rFont val="Calibri"/>
        <family val="2"/>
        <charset val="162"/>
      </rPr>
      <t>40840840840408404040404040404040404040840840884040404040404040404040404040404040404040404040404040840404040404040404040404040404040840404084040404040404040404040404040404040404040404040404040408404040884040408408404040404084040840404040404040404040840840404040404040408404084040404040404040404040404040404040404040404040840404040404084040840404040404040404040840404040840404040840404040404040404040404040404040408404040840404040840</t>
    </r>
    <r>
      <rPr>
        <sz val="11"/>
        <color rgb="FF2F5496"/>
        <rFont val="Calibri"/>
        <family val="2"/>
        <charset val="162"/>
      </rPr>
      <t>408408408404084040404040840404040404040404040404040404040404040404040404040840404084040840404040404040840404040404040840404040404040404040404040404040404040840404040840404040884040884040840840404088404040408404040840404040840840404040404040404040404040404040404084040404040408404040840404040404040404040404040404040404040408404040840404040404040404040404040404040404040884040408404040404040404040404084040404040404040404084040404040404040404040404040404040840408404040404040404040404040</t>
    </r>
  </si>
  <si>
    <t>Basamakların Toplamı</t>
  </si>
  <si>
    <t>Sure</t>
  </si>
  <si>
    <r>
      <t xml:space="preserve"> (Mim)</t>
    </r>
    <r>
      <rPr>
        <sz val="16"/>
        <color theme="1"/>
        <rFont val="Calibri"/>
        <family val="2"/>
        <charset val="162"/>
        <scheme val="minor"/>
      </rPr>
      <t xml:space="preserve"> م</t>
    </r>
  </si>
  <si>
    <r>
      <t>(</t>
    </r>
    <r>
      <rPr>
        <b/>
        <sz val="10"/>
        <color theme="1"/>
        <rFont val="Arial"/>
        <family val="2"/>
        <charset val="162"/>
      </rPr>
      <t xml:space="preserve">Ha) </t>
    </r>
    <r>
      <rPr>
        <sz val="16"/>
        <color theme="1"/>
        <rFont val="Calibri"/>
        <family val="2"/>
        <charset val="162"/>
        <scheme val="minor"/>
      </rPr>
      <t>ح</t>
    </r>
  </si>
  <si>
    <t>Toplam (mod 7)</t>
  </si>
  <si>
    <t>Toplam (mod 19)</t>
  </si>
  <si>
    <t>Harf Sayısı</t>
  </si>
  <si>
    <t>40+8+40+8+40</t>
  </si>
  <si>
    <t>8+40</t>
  </si>
  <si>
    <t>40+40</t>
  </si>
  <si>
    <t>40+40+8+8+40+40+40+40+40+8+8+40</t>
  </si>
  <si>
    <t>8+40+40+8</t>
  </si>
  <si>
    <t>8+40+40+8+8+8+40+40+40+40+8+40+40+40+8+40</t>
  </si>
  <si>
    <t>40+40+40+8+40+40+40+40+8+40</t>
  </si>
  <si>
    <t>40+40+40+8+40+40</t>
  </si>
  <si>
    <t>40+40+40+40+40+40</t>
  </si>
  <si>
    <t>40+8+40</t>
  </si>
  <si>
    <t>40+8+40+40+8+40</t>
  </si>
  <si>
    <t>8+40+40+40+40+40</t>
  </si>
  <si>
    <t>40+40+40+40+40+40+40+8</t>
  </si>
  <si>
    <t>40+40+40+40+8</t>
  </si>
  <si>
    <t>40+40+8+40+40+40+40+8+40+40</t>
  </si>
  <si>
    <t>8+40+40</t>
  </si>
  <si>
    <t>40+40+40+40+40+40+40+40+40+40+40+40</t>
  </si>
  <si>
    <t>40+40+40+40</t>
  </si>
  <si>
    <t>40+8</t>
  </si>
  <si>
    <t>40+40+8+40+40+40+8+40+40</t>
  </si>
  <si>
    <t>40+40+40+40+40+40+8</t>
  </si>
  <si>
    <t>40+40+40+40+40+40+40+40+40+40+40</t>
  </si>
  <si>
    <t>40+40+40+40+40+8</t>
  </si>
  <si>
    <t>40+40+8+40+40+40+40+40</t>
  </si>
  <si>
    <t>40+40+40</t>
  </si>
  <si>
    <t>40+40+40+40+40+40+40+40+40+40</t>
  </si>
  <si>
    <t>40+40+40+40+40+40+40+8+40+40+40+40+40</t>
  </si>
  <si>
    <t>40+40+8+40</t>
  </si>
  <si>
    <t>40+40+40+40+40+8+40+40+40+8</t>
  </si>
  <si>
    <t>40+40+8</t>
  </si>
  <si>
    <t>8+40+40+40+40</t>
  </si>
  <si>
    <t>40+8+40+40</t>
  </si>
  <si>
    <t>8+8+8+40</t>
  </si>
  <si>
    <t>40+40+40+40+40</t>
  </si>
  <si>
    <t>40+40+40+40+8+40+40</t>
  </si>
  <si>
    <t>40+40+40+8+40+40+40+40+40+40</t>
  </si>
  <si>
    <t>8+40+8+40+40</t>
  </si>
  <si>
    <t>40+40+40+40+40+40+40+40+40+40+40+40+40+40+40+40+40+40</t>
  </si>
  <si>
    <t>8+40+40+40</t>
  </si>
  <si>
    <t>40+40+40+8+8+40+40+40+8</t>
  </si>
  <si>
    <t>40+40+40+40+40+40+40+40+40+40+8+40</t>
  </si>
  <si>
    <t>40+40+8+40+8+40</t>
  </si>
  <si>
    <t>40+40+40+40+40+40+40+40</t>
  </si>
  <si>
    <t>40+40+40+8+40+40+40+40+8+40+40</t>
  </si>
  <si>
    <t>40+40+8+40+40</t>
  </si>
  <si>
    <t>40+40+40+8+40+40+8+40+40</t>
  </si>
  <si>
    <t>40+40+8+40+40+40</t>
  </si>
  <si>
    <t>40+40+8+40+40+40+40+8+8+40</t>
  </si>
  <si>
    <t>40+8+40+40+40+40+40+40+8</t>
  </si>
  <si>
    <t>40+8+40+8+40+8+40</t>
  </si>
  <si>
    <t>40+40+40+8+40+40+40</t>
  </si>
  <si>
    <t>8+40+40+40+40+40+40+40+40</t>
  </si>
  <si>
    <t>40+40+40+40+40+8+40+40</t>
  </si>
  <si>
    <t>40+40+40+40+40+40+8+40+40+40+40+40+40+40</t>
  </si>
  <si>
    <t>40+40+40+40+8+40</t>
  </si>
  <si>
    <t>8+40+8+40+40+40+40+40</t>
  </si>
  <si>
    <t>40+8+40+40+40+8+40+40+40</t>
  </si>
  <si>
    <t>8+8+8+40+40</t>
  </si>
  <si>
    <t>8+40+40+40+40+40+40+40+40+40+40+40</t>
  </si>
  <si>
    <t>40+40+40+8+40+8+40</t>
  </si>
  <si>
    <t>40+40+40+40+40+40+40+40+40</t>
  </si>
  <si>
    <t>40+40+40+40+40+40+40</t>
  </si>
  <si>
    <t>40+40+40+40+40+40+40+40+8+40+40+40+40+40+40+40+40</t>
  </si>
  <si>
    <t>8+40+40+40+40+40+40+8+40+40+40+40</t>
  </si>
  <si>
    <t>70+60+100</t>
  </si>
  <si>
    <t>8+40+100+70+8+40</t>
  </si>
  <si>
    <t>40+60+40+40+70+70+40</t>
  </si>
  <si>
    <t>60+40+40+100+40+60+8+8+40+40+60+40+8+40</t>
  </si>
  <si>
    <t>40+8+70+40+40+70+40</t>
  </si>
  <si>
    <t>8+100+70+40+100+40+8+40+40+70+100+100+60+70</t>
  </si>
  <si>
    <t>70+40+40+8+40+8+40+40+40+40+40</t>
  </si>
  <si>
    <t>40+40+8+40+70+100</t>
  </si>
  <si>
    <t>40+40+40+8+40+40+70</t>
  </si>
  <si>
    <t>60+40+70+40+40+60+40+40+70+40+40+60+40+60+40+70</t>
  </si>
  <si>
    <t>40+100+60+40+60+100+40+100+70+40</t>
  </si>
  <si>
    <t>70+40+40+40+8+8+40+40+40+60+70+60+100+40+100+70+40+40+70+40+40+40</t>
  </si>
  <si>
    <t>40+100+40+70+40+40+70+40+40+40+60+100+40+40+60+40+100+40+40+70+40+40+40</t>
  </si>
  <si>
    <t>70+60+100+40+40+40+70+40+100+40+40+40+40+70+40+40+70+40+40+70+40+40+8+40+40+70+40</t>
  </si>
  <si>
    <t>8+40+70+40+60+8+40+8+70+40+70+40+40+70</t>
  </si>
  <si>
    <t>8+100+40+40+70+60+70+100</t>
  </si>
  <si>
    <t>60+70+40+40+40+100+40+70+40+8+100+40+60+70+70</t>
  </si>
  <si>
    <t>70+100+40+100+70</t>
  </si>
  <si>
    <t>40+8+8+40+8+40+40+40</t>
  </si>
  <si>
    <t>40+40+70+40+40+40+40+40+100+40+40+40+70+40</t>
  </si>
  <si>
    <t>40+40+100+40+40+60+100+70+40+40+70+40+8+40+40+70+40</t>
  </si>
  <si>
    <t>70+40+70+40+8+100+60+40+70+40+100+40+100+8+60+8+60</t>
  </si>
  <si>
    <t>40+100+70+40+70+100+40+8+8+100+8+100+40+70+40</t>
  </si>
  <si>
    <t>100+70+70+70+70+60+70+40+40+70</t>
  </si>
  <si>
    <t>60+40+70+40+8+40+40+40+70</t>
  </si>
  <si>
    <t>60+100+70+100+40+70</t>
  </si>
  <si>
    <t>40+70+40+100+8+40+8+40</t>
  </si>
  <si>
    <t>40+100+60+40+40+40+40+70+40+70+40+100</t>
  </si>
  <si>
    <t>40+40+40+40+40+60+40+70+70</t>
  </si>
  <si>
    <t>40+40+40+70+40+40+40+40</t>
  </si>
  <si>
    <t>40+8+70+40</t>
  </si>
  <si>
    <t>60+8+70</t>
  </si>
  <si>
    <t>100+40+60+70+70</t>
  </si>
  <si>
    <t>70+40+40+40+40+40+8</t>
  </si>
  <si>
    <t>40+40+40+40+70+8+40+70+100+40+70+40</t>
  </si>
  <si>
    <t>60+40+100+40+40+40+40+40+40+100+40+100</t>
  </si>
  <si>
    <t>60+60+40+40+70+8+70+8+40</t>
  </si>
  <si>
    <t>40+70+40+40+70+40+40+60</t>
  </si>
  <si>
    <t>40+60+70+40+60+8+100+40+70+40</t>
  </si>
  <si>
    <t>40+40+70+40+40</t>
  </si>
  <si>
    <t>40+40+40+40+70+40+40+70+100+40+40+60</t>
  </si>
  <si>
    <t>40+70+70+70+40+40+100+40+60+60+60+40+40+40+100+40+40+70+40+100+40</t>
  </si>
  <si>
    <t>40+40+40+40+40+40+40+40+60</t>
  </si>
  <si>
    <t>60+40+40+100+40+40+40+40+40+40+40+40+40+40+40</t>
  </si>
  <si>
    <t>70+40+60+70+40+8+70+100+60+40+8+40+8+40+60+40+100+40+40+60</t>
  </si>
  <si>
    <t>40+60+40+100+40+40+40</t>
  </si>
  <si>
    <t>40+70+40+70+100+40+70+40+100</t>
  </si>
  <si>
    <t>40+40+8+40+8+60+60+8+40+70+8+40</t>
  </si>
  <si>
    <t>8+8+40+40+40+40+40+70+40+40+70+40+60+100+40</t>
  </si>
  <si>
    <t>40+60+40+40+40</t>
  </si>
  <si>
    <t>40+8+40+40+40</t>
  </si>
  <si>
    <t>8+40+40+8+40+40+40+40</t>
  </si>
  <si>
    <t>40+40+8+8</t>
  </si>
  <si>
    <t>40+40+8+40+8+40+40+40+40+8+40+40+8+40+40+40+40</t>
  </si>
  <si>
    <t>40+8+40+8+40+40+40+40</t>
  </si>
  <si>
    <t>8+40+40+40+40+40+40</t>
  </si>
  <si>
    <t>40+40+40+8</t>
  </si>
  <si>
    <t>40+8+40+8</t>
  </si>
  <si>
    <t>40+8+40+40+40+40</t>
  </si>
  <si>
    <t>40+40+40+8+40</t>
  </si>
  <si>
    <t>40+40+40+40+8+40+8+40</t>
  </si>
  <si>
    <t>8+8+40</t>
  </si>
  <si>
    <t>40+40+40+40+40+40+40+40+40+40+40+40+40</t>
  </si>
  <si>
    <t>40+8+8+40+40+40+8+40+8+40+40+40+40+40+8+40</t>
  </si>
  <si>
    <t>40+8+40+8+40+40+40+40+40+40</t>
  </si>
  <si>
    <t>8+40+40+40+40+40+40+40+40+40+40</t>
  </si>
  <si>
    <t>8+40+40+40+40+8+40</t>
  </si>
  <si>
    <t>40+40+40+40+8+40+40+40</t>
  </si>
  <si>
    <t>40+40+40+40+8+40+40+40+40</t>
  </si>
  <si>
    <t>40+40+40+40+40+40+8+40</t>
  </si>
  <si>
    <t>40+40+40+40+40+40+8+40+40</t>
  </si>
  <si>
    <t>40+40+40+40+8+40+40+40+40+8</t>
  </si>
  <si>
    <t>8+8+40+40+8+40+8+40+40+40+8+8+40+40+40</t>
  </si>
  <si>
    <t>40+8+40+40+40+8</t>
  </si>
  <si>
    <t>8+40+40+40+40+40+40+40</t>
  </si>
  <si>
    <t>40+40+40+8+40+40+40+40+40+40+8+40+40</t>
  </si>
  <si>
    <t>40+8+40+40+40+40+40</t>
  </si>
  <si>
    <t>40+40+40+40+40+40+40+8+40</t>
  </si>
  <si>
    <t>40+40+40+40+40+40+40+40+40+40+40+40+40+40+8+8+40+40</t>
  </si>
  <si>
    <t>40+40+40+8+40+40+40+40</t>
  </si>
  <si>
    <t>Birleşim</t>
  </si>
  <si>
    <t>1/19</t>
  </si>
  <si>
    <t>1/7</t>
  </si>
  <si>
    <t>14/100</t>
  </si>
  <si>
    <t>Olasılık
Değeri</t>
  </si>
  <si>
    <t>1/40</t>
  </si>
  <si>
    <t>عسق</t>
  </si>
  <si>
    <t>Ha-Mim Harflerinin Ebced Değerleri ve Toplam Sayılarının Ardışık Dizilimi</t>
  </si>
  <si>
    <r>
      <t xml:space="preserve">(Mim) </t>
    </r>
    <r>
      <rPr>
        <b/>
        <sz val="16"/>
        <color theme="1"/>
        <rFont val="Arial"/>
        <family val="2"/>
        <charset val="162"/>
      </rPr>
      <t>م</t>
    </r>
    <r>
      <rPr>
        <b/>
        <sz val="11"/>
        <color theme="1"/>
        <rFont val="Arial"/>
        <family val="2"/>
        <charset val="162"/>
      </rPr>
      <t xml:space="preserve">  (40)</t>
    </r>
  </si>
  <si>
    <r>
      <t xml:space="preserve">(Ha) </t>
    </r>
    <r>
      <rPr>
        <b/>
        <sz val="16"/>
        <color theme="1"/>
        <rFont val="Arial"/>
        <family val="2"/>
        <charset val="162"/>
      </rPr>
      <t>ح</t>
    </r>
    <r>
      <rPr>
        <b/>
        <sz val="11"/>
        <color theme="1"/>
        <rFont val="Arial"/>
        <family val="2"/>
        <charset val="162"/>
      </rPr>
      <t xml:space="preserve"> (8)</t>
    </r>
  </si>
  <si>
    <r>
      <t xml:space="preserve">141 101 161 180 199 </t>
    </r>
    <r>
      <rPr>
        <b/>
        <sz val="17"/>
        <color theme="5" tint="-0.249977111117893"/>
        <rFont val="Calibri"/>
        <family val="2"/>
        <charset val="162"/>
        <scheme val="minor"/>
      </rPr>
      <t>141 110 129</t>
    </r>
    <r>
      <rPr>
        <b/>
        <sz val="17"/>
        <rFont val="Calibri"/>
        <family val="2"/>
        <charset val="162"/>
        <scheme val="minor"/>
      </rPr>
      <t xml:space="preserve"> 141 404 730</t>
    </r>
    <r>
      <rPr>
        <b/>
        <sz val="17"/>
        <color theme="4" tint="-0.249977111117893"/>
        <rFont val="Calibri"/>
        <family val="2"/>
        <charset val="162"/>
        <scheme val="minor"/>
      </rPr>
      <t xml:space="preserve"> </t>
    </r>
    <r>
      <rPr>
        <b/>
        <sz val="17"/>
        <color theme="5" tint="-0.249977111117893"/>
        <rFont val="Calibri"/>
        <family val="2"/>
        <charset val="162"/>
        <scheme val="minor"/>
      </rPr>
      <t>141 233 88 303 281</t>
    </r>
    <r>
      <rPr>
        <b/>
        <sz val="17"/>
        <color theme="4" tint="-0.249977111117893"/>
        <rFont val="Calibri"/>
        <family val="2"/>
        <charset val="162"/>
        <scheme val="minor"/>
      </rPr>
      <t xml:space="preserve"> 141 101 202 139</t>
    </r>
    <r>
      <rPr>
        <b/>
        <sz val="17"/>
        <color theme="5" tint="-0.249977111117893"/>
        <rFont val="Calibri"/>
        <family val="2"/>
        <charset val="162"/>
        <scheme val="minor"/>
      </rPr>
      <t xml:space="preserve"> 141 224</t>
    </r>
    <r>
      <rPr>
        <b/>
        <sz val="17"/>
        <color rgb="FF2F5496"/>
        <rFont val="Calibri"/>
        <family val="2"/>
        <charset val="162"/>
        <scheme val="minor"/>
      </rPr>
      <t xml:space="preserve"> 141 347</t>
    </r>
  </si>
  <si>
    <r>
      <rPr>
        <b/>
        <sz val="72"/>
        <color theme="4" tint="-0.249977111117893"/>
        <rFont val="Calibri"/>
        <family val="2"/>
        <charset val="162"/>
      </rPr>
      <t>86</t>
    </r>
    <r>
      <rPr>
        <b/>
        <sz val="72"/>
        <rFont val="Calibri"/>
        <family val="2"/>
        <charset val="162"/>
      </rPr>
      <t xml:space="preserve"> </t>
    </r>
    <r>
      <rPr>
        <b/>
        <sz val="72"/>
        <color theme="5" tint="-0.249977111117893"/>
        <rFont val="Calibri"/>
        <family val="2"/>
        <charset val="162"/>
      </rPr>
      <t>55</t>
    </r>
    <r>
      <rPr>
        <b/>
        <sz val="72"/>
        <rFont val="Calibri"/>
        <family val="2"/>
        <charset val="162"/>
      </rPr>
      <t xml:space="preserve"> 54 </t>
    </r>
    <r>
      <rPr>
        <b/>
        <sz val="72"/>
        <color theme="5" tint="-0.249977111117893"/>
        <rFont val="Calibri"/>
        <family val="2"/>
        <charset val="162"/>
      </rPr>
      <t>90</t>
    </r>
    <r>
      <rPr>
        <b/>
        <sz val="72"/>
        <rFont val="Calibri"/>
        <family val="2"/>
        <charset val="162"/>
      </rPr>
      <t xml:space="preserve"> </t>
    </r>
    <r>
      <rPr>
        <b/>
        <sz val="72"/>
        <color theme="4" tint="-0.249977111117893"/>
        <rFont val="Calibri"/>
        <family val="2"/>
        <charset val="162"/>
      </rPr>
      <t>60</t>
    </r>
    <r>
      <rPr>
        <b/>
        <sz val="72"/>
        <rFont val="Calibri"/>
        <family val="2"/>
        <charset val="162"/>
      </rPr>
      <t xml:space="preserve"> </t>
    </r>
    <r>
      <rPr>
        <b/>
        <sz val="72"/>
        <color theme="5" tint="-0.249977111117893"/>
        <rFont val="Calibri"/>
        <family val="2"/>
        <charset val="162"/>
      </rPr>
      <t>38</t>
    </r>
    <r>
      <rPr>
        <b/>
        <sz val="72"/>
        <rFont val="Calibri"/>
        <family val="2"/>
        <charset val="162"/>
      </rPr>
      <t xml:space="preserve"> </t>
    </r>
    <r>
      <rPr>
        <b/>
        <sz val="72"/>
        <color theme="4" tint="-0.249977111117893"/>
        <rFont val="Calibri"/>
        <family val="2"/>
        <charset val="162"/>
      </rPr>
      <t>36</t>
    </r>
  </si>
  <si>
    <r>
      <t>408408404040404040404040404040840408404040404040404040840404040884040404040404040404040404040404040404040404040404040404040404040404040404040404040404084040404040404040404040404040404040404040404084040404040404040404040404040404040840404040408840888404040404040404040408404040840404040404040404040404040404040840404040404040404040404084040404040404040840404040404040</t>
    </r>
    <r>
      <rPr>
        <sz val="11"/>
        <color rgb="FFC55A11"/>
        <rFont val="Calibri"/>
        <family val="2"/>
        <charset val="162"/>
        <scheme val="minor"/>
      </rPr>
      <t>4084084040404040404040404084040404040408408404040404040404040404040404040404040404084040404084040840404084040404040404040404040404040</t>
    </r>
    <r>
      <rPr>
        <sz val="11"/>
        <color theme="1"/>
        <rFont val="Calibri"/>
        <family val="2"/>
        <charset val="162"/>
        <scheme val="minor"/>
      </rPr>
      <t>40840840840100708406040401004060884040604084040870404070407040408408404040404040408407010040404084040707040404088404040607060100401007040407040404070601004040407040100404040407040407040407040408404070408407040608408704070404070810040407060701007010040100704040704040404040100404040704070407040810060407040100401008608604010070407010040881008100407040601007010040704040407040404040404040407084070100407040606040407087084040404040704040701004040604040404040404040606040401004040404040404040404040404084086060840708404060404040</t>
    </r>
    <r>
      <rPr>
        <sz val="11"/>
        <color rgb="FFC55A11"/>
        <rFont val="Calibri"/>
        <family val="2"/>
        <charset val="162"/>
        <scheme val="minor"/>
      </rPr>
      <t>40840840404084040404040404040</t>
    </r>
    <r>
      <rPr>
        <sz val="11"/>
        <color rgb="FF2F5597"/>
        <rFont val="Calibri"/>
        <family val="2"/>
        <charset val="162"/>
        <scheme val="minor"/>
      </rPr>
      <t>408408404040404040840840</t>
    </r>
    <r>
      <rPr>
        <sz val="11"/>
        <color rgb="FFC55A11"/>
        <rFont val="Calibri"/>
        <family val="2"/>
        <charset val="162"/>
        <scheme val="minor"/>
      </rPr>
      <t>4084084040840404040408408408840404040404040404040404040404040408404040404040404040404040408404040404040404040840404040404040404040840404040840404040408404040</t>
    </r>
    <r>
      <rPr>
        <sz val="11"/>
        <color rgb="FF2F5597"/>
        <rFont val="Calibri"/>
        <family val="2"/>
        <charset val="162"/>
        <scheme val="minor"/>
      </rPr>
      <t>408408404084040404040404040404040404040404040404040404040404040404084040404040404040404040404040840404040840408404040404040404040404040404040404040404040404040408840404040404040404040404040404040404040404040840</t>
    </r>
  </si>
  <si>
    <t>4084040840404040404040408840840404040404040404060401004040404040404040408404040</t>
  </si>
  <si>
    <r>
      <t xml:space="preserve">Allah'ın  </t>
    </r>
    <r>
      <rPr>
        <b/>
        <sz val="28"/>
        <color rgb="FFFF0000"/>
        <rFont val="Traditional Arabic"/>
        <family val="1"/>
      </rPr>
      <t>لِلَّهِ</t>
    </r>
    <r>
      <rPr>
        <b/>
        <sz val="18"/>
        <color theme="1"/>
        <rFont val="Calibri"/>
        <family val="2"/>
        <charset val="162"/>
        <scheme val="minor"/>
      </rPr>
      <t xml:space="preserve">  (Lillahi) Lafzı </t>
    </r>
    <r>
      <rPr>
        <b/>
        <sz val="18"/>
        <color rgb="FFFF0000"/>
        <rFont val="Calibri"/>
        <family val="2"/>
        <charset val="162"/>
        <scheme val="minor"/>
      </rPr>
      <t>7</t>
    </r>
    <r>
      <rPr>
        <b/>
        <sz val="18"/>
        <color theme="1"/>
        <rFont val="Calibri"/>
        <family val="2"/>
        <charset val="162"/>
        <scheme val="minor"/>
      </rPr>
      <t xml:space="preserve"> adettir. Bu lafzın bulunduğu ayetlerdeki (Tabloda mavi ile işaretlendi) Hurufu Mukatta harflerinin yerine ebced değerlerinin ardışık yazılmasıyla elde edilen büyük sayı</t>
    </r>
  </si>
  <si>
    <t>ٱللَّه</t>
  </si>
  <si>
    <t>لِلَّهِ</t>
  </si>
  <si>
    <t>Lafız Gr-1</t>
  </si>
  <si>
    <t>Lafız Gr-2</t>
  </si>
  <si>
    <t>Ha-Mim Değerlerinin Sütunlarının Ardışık Dizilimi</t>
  </si>
  <si>
    <t>Ha-Mim Değerlerinin Satır Gruplarının Ardışık Dizilimi</t>
  </si>
  <si>
    <t>Ha-Mim Değerlerinin Satır Gruplarının Ardışık Ters Dizilimi</t>
  </si>
  <si>
    <r>
      <t>4084084014140408440408640404040404025640840408401944055404040404040408312404040408190840401114040404040404040404040405134040404018640404040404040404040404052040404040404040404040404804040840404040403274040404040404040404044340404040404040840404040405354040404019940404016540404040408257404040167404081368409888840123404040404026140401434040144872404040840404040404044240404040404031240110404040197840401684040404040404040404084053840404040243401224040840402574040404040290</t>
    </r>
    <r>
      <rPr>
        <sz val="12"/>
        <color rgb="FFC65911"/>
        <rFont val="Calibri"/>
        <family val="2"/>
        <charset val="162"/>
        <scheme val="minor"/>
      </rPr>
      <t>4084084014140404040404040403424084040404040408320408401104040404040226404040404040404040404040514404081194040404084024440840404084040403384040404020040404040404040339</t>
    </r>
    <r>
      <rPr>
        <sz val="12"/>
        <color rgb="FF000000"/>
        <rFont val="Calibri"/>
        <family val="2"/>
        <charset val="162"/>
        <scheme val="minor"/>
      </rPr>
      <t>4084084014184010070840275604040100406088404060408406034087040407040321704040840840404040404254040840701003134040408404070295704040408840404060706010040100704040704040401131706010040404070401004040404070404070404070404084040704014108407040608408704070404070634810040407060701005137010040100704044040704040404040100404040704071570407040810060407040100401008608609544010070407010040881008100407040873601007010040704734040407040404040389404040407084070100407040646606040407087084044540404040704040701004040606764040404040404040604356040401004040404040404040404040742404084086060840708404854060404040278</t>
    </r>
    <r>
      <rPr>
        <sz val="12"/>
        <color rgb="FFC65911"/>
        <rFont val="Calibri"/>
        <family val="2"/>
        <charset val="162"/>
        <scheme val="minor"/>
      </rPr>
      <t>40840840141404084040236404040187404040210</t>
    </r>
    <r>
      <rPr>
        <sz val="12"/>
        <color rgb="FF305496"/>
        <rFont val="Calibri"/>
        <family val="2"/>
        <charset val="162"/>
        <scheme val="minor"/>
      </rPr>
      <t>408408401414040100404010140840840183</t>
    </r>
    <r>
      <rPr>
        <sz val="12"/>
        <color rgb="FFC65911"/>
        <rFont val="Calibri"/>
        <family val="2"/>
        <charset val="162"/>
        <scheme val="minor"/>
      </rPr>
      <t>40840840141408409340404040840840269884065404040404040254404040404040404040379408404040185404040401784040404040224408404040195404040404040269840404040404040404040445840404040840255404040408404040331</t>
    </r>
    <r>
      <rPr>
        <sz val="12"/>
        <color rgb="FF305496"/>
        <rFont val="Calibri"/>
        <family val="2"/>
        <charset val="162"/>
        <scheme val="minor"/>
      </rPr>
      <t>40840840141408409340404040404040404040404049640404040404040404037440404040404084030440404040404040404037940404040818640404040840231408404040404027640404040404026940404040404040404040404040408840407004040404040233404040404040404035940404040196404040840206</t>
    </r>
  </si>
  <si>
    <t>4084040840194404040404040408312840840402064040404040402834060401004040404164040404040402738404040168</t>
  </si>
  <si>
    <r>
      <t xml:space="preserve">Allah'ın  </t>
    </r>
    <r>
      <rPr>
        <b/>
        <sz val="28"/>
        <color rgb="FFFF0000"/>
        <rFont val="Traditional Arabic"/>
        <family val="1"/>
      </rPr>
      <t>لِلَّهِ</t>
    </r>
    <r>
      <rPr>
        <b/>
        <sz val="18"/>
        <color theme="1"/>
        <rFont val="Calibri"/>
        <family val="2"/>
        <charset val="162"/>
        <scheme val="minor"/>
      </rPr>
      <t xml:space="preserve">  (Lillahi) Lafzı </t>
    </r>
    <r>
      <rPr>
        <b/>
        <sz val="18"/>
        <color rgb="FFFF0000"/>
        <rFont val="Calibri"/>
        <family val="2"/>
        <charset val="162"/>
        <scheme val="minor"/>
      </rPr>
      <t>7</t>
    </r>
    <r>
      <rPr>
        <b/>
        <sz val="18"/>
        <color theme="1"/>
        <rFont val="Calibri"/>
        <family val="2"/>
        <charset val="162"/>
        <scheme val="minor"/>
      </rPr>
      <t xml:space="preserve"> adettir. Bu lafzın bulunduğu ayetlerdeki (Tabloda mavi ile işaretlendi) Hurufu Mukatta harflerinin yerine ebced değerlerinin  ve (Harf Toplamları + Harf Sayısı + Ayet Sayısı) ardışık yazılmasıyla elde edilen büyük sayı</t>
    </r>
  </si>
  <si>
    <r>
      <t xml:space="preserve">136 48 80 40 80 352 96 448 336 208 240 88 176 240 40 208 288 168 336 80 88 480 160 80 48 296 80 248 480 440 208 288 120 400 488 160 48 160 120 128 336 120 120 208 120 88 80 168 48 160 160 128 240 40 0 64 200 120 248 40 120 80 80 8 368 136 240 720 128 40 80 48 128 160 120 264 120 88 448 160 176 40 320 376 168 200 </t>
    </r>
    <r>
      <rPr>
        <sz val="12"/>
        <color rgb="FFC45911"/>
        <rFont val="Calibri"/>
        <family val="2"/>
        <charset val="162"/>
        <scheme val="minor"/>
      </rPr>
      <t xml:space="preserve">136 48 136 80 120 208 296 80 208 120 80 80 304 120 320 296 184 248 40 88 328 200 480 288 240 528 80 80 88 168 208 256 88 296 104 128 160 240 88 176 448 80 216 200 360 280 208 648 288 120 416 80 280 176 208 </t>
    </r>
    <r>
      <rPr>
        <sz val="12"/>
        <color theme="1"/>
        <rFont val="Calibri"/>
        <family val="2"/>
        <charset val="162"/>
        <scheme val="minor"/>
      </rPr>
      <t xml:space="preserve">136 48 230 266 360 584 308 846 406 298 278 810 650 1096 1230 1368 604 488 848 380 224 680 878 914 834 660 408 440 346 680 440 350 158 138 340 278 598 128 680 80 396 400 528 230 620 1200 380 680 994 360 570 422 676 220 </t>
    </r>
    <r>
      <rPr>
        <sz val="12"/>
        <color rgb="FFC45911"/>
        <rFont val="Calibri"/>
        <family val="2"/>
        <charset val="162"/>
        <scheme val="minor"/>
      </rPr>
      <t xml:space="preserve">136 48 40 40 88 168 80 120 160 160 160 160 160 248 40 80 160 256 128 208 328 240 120 280 280 160 160 0 80 176 96 80 552 256 40 128 88 168 48 240 200 200 120 128 40 208 120 168 240 88 120 208 120 160 120 240 80 240 200 80 120 160 120 168 120 248 80 120 128 120 88 168 160 80 120 120 200 120 96 200 208 48 88 128 128 200 208 120 80 128 </t>
    </r>
    <r>
      <rPr>
        <sz val="12"/>
        <color rgb="FF2F5496"/>
        <rFont val="Calibri"/>
        <family val="2"/>
        <charset val="162"/>
        <scheme val="minor"/>
      </rPr>
      <t xml:space="preserve">136 48 40 80 88 120 168 200 128 40 120 40 80 120 160 40 120 160 80 80 80 80 120 80 88 80 120 40 40 200 80 120 120 160 0 128 40 360 160 168 160 160 136 40 80 40 88 48 168 40 120 160 0 80 48 40 168 80 80 80 </t>
    </r>
    <r>
      <rPr>
        <sz val="12"/>
        <color rgb="FFC45911"/>
        <rFont val="Calibri"/>
        <family val="2"/>
        <charset val="162"/>
        <scheme val="minor"/>
      </rPr>
      <t xml:space="preserve">136 48 88 120 160 256 56 40 240 160 360 160 168 280 160 208 208 520 160 200 88 480 168 240 336 168 408 240 240 168 296 320 216 208 440 288 128 88 </t>
    </r>
    <r>
      <rPr>
        <sz val="12"/>
        <color rgb="FF2F5496"/>
        <rFont val="Calibri"/>
        <family val="2"/>
        <charset val="162"/>
        <scheme val="minor"/>
      </rPr>
      <t>136 48 88 328 480 360 88 176 288 328 360 160 336 168 88 408 176 208 288 320 456 248 80 240 328 288 656 168 200 288 328 320 160 168 128 400</t>
    </r>
  </si>
  <si>
    <r>
      <t>141 471 55 513 520 199 165 213 261 72 152 168 257</t>
    </r>
    <r>
      <rPr>
        <b/>
        <sz val="14"/>
        <color theme="5" tint="-0.249977111117893"/>
        <rFont val="Calibri"/>
        <family val="2"/>
        <charset val="162"/>
        <scheme val="minor"/>
      </rPr>
      <t xml:space="preserve"> 141 89 342 226 119 167 265 172</t>
    </r>
    <r>
      <rPr>
        <b/>
        <sz val="14"/>
        <color rgb="FF2F5496"/>
        <rFont val="Calibri"/>
        <family val="2"/>
        <charset val="162"/>
        <scheme val="minor"/>
      </rPr>
      <t xml:space="preserve"> </t>
    </r>
    <r>
      <rPr>
        <b/>
        <sz val="14"/>
        <rFont val="Calibri"/>
        <family val="2"/>
        <charset val="162"/>
        <scheme val="minor"/>
      </rPr>
      <t>141 867 1267 715 382 320 580 416</t>
    </r>
    <r>
      <rPr>
        <b/>
        <sz val="14"/>
        <color theme="5" tint="-0.249977111117893"/>
        <rFont val="Calibri"/>
        <family val="2"/>
        <charset val="162"/>
        <scheme val="minor"/>
      </rPr>
      <t xml:space="preserve"> 141 130 55 267 110 167 165 140 138 236 161 200 216</t>
    </r>
    <r>
      <rPr>
        <b/>
        <sz val="14"/>
        <color rgb="FF2F5496"/>
        <rFont val="Calibri"/>
        <family val="2"/>
        <charset val="162"/>
        <scheme val="minor"/>
      </rPr>
      <t xml:space="preserve"> 141 212 178 103 69 167 183 90 229 </t>
    </r>
    <r>
      <rPr>
        <b/>
        <sz val="14"/>
        <color theme="5" tint="-0.249977111117893"/>
        <rFont val="Calibri"/>
        <family val="2"/>
        <charset val="162"/>
        <scheme val="minor"/>
      </rPr>
      <t>141 48 178 517 274 331</t>
    </r>
    <r>
      <rPr>
        <b/>
        <sz val="14"/>
        <color rgb="FF2F5496"/>
        <rFont val="Calibri"/>
        <family val="2"/>
        <charset val="162"/>
        <scheme val="minor"/>
      </rPr>
      <t xml:space="preserve"> 141 189 105 276 233 445 </t>
    </r>
  </si>
  <si>
    <r>
      <t>141 51 84 44 86 369 106 471 354 223 256 102 194 259 55 229 312 190 364 101 111 513 186 105 74 330 108 282 520 480 244 327 155 443 535 199 86 201 161 171 386 164 165 257 167 136 128 220 98 213 214 183 298 94 54 123 261 180 313 100 183 143 144 72 442 206 312 805 200 110 152 121 204 237 197 348 199 168 538 243 262 122 410 470 257 290</t>
    </r>
    <r>
      <rPr>
        <sz val="12"/>
        <color theme="5" tint="-0.249977111117893"/>
        <rFont val="Calibri"/>
        <family val="2"/>
        <charset val="162"/>
        <scheme val="minor"/>
      </rPr>
      <t xml:space="preserve"> 141 51 143 85 127 219 311 89 222 132 92 93 326 136 342 320 207 272 59 110 357 226 514 319 270 567 108 109 119 202 244 295 123 338 143 167 200 283 129 221 500 123 265 248 413 332 260 712 344 172 478 133 339 235 268</t>
    </r>
    <r>
      <rPr>
        <sz val="12"/>
        <color rgb="FF2F5496"/>
        <rFont val="Calibri"/>
        <family val="2"/>
        <charset val="162"/>
        <scheme val="minor"/>
      </rPr>
      <t xml:space="preserve"> </t>
    </r>
    <r>
      <rPr>
        <sz val="12"/>
        <rFont val="Calibri"/>
        <family val="2"/>
        <charset val="162"/>
        <scheme val="minor"/>
      </rPr>
      <t>141 51 235 275 371 603 321 867 425 313 295 837 672 1131 1267 1410 634 513 881 404 252 715 917 954 873 695 443 473 382 721 479 389 194 174 379 320 646 169 730 121 445 449 580 278 676 1266 435 742 1062 416 629 485 743 278</t>
    </r>
    <r>
      <rPr>
        <sz val="12"/>
        <color rgb="FF2F5496"/>
        <rFont val="Calibri"/>
        <family val="2"/>
        <charset val="162"/>
        <scheme val="minor"/>
      </rPr>
      <t xml:space="preserve"> </t>
    </r>
    <r>
      <rPr>
        <sz val="12"/>
        <color theme="5" tint="-0.249977111117893"/>
        <rFont val="Calibri"/>
        <family val="2"/>
        <charset val="162"/>
        <scheme val="minor"/>
      </rPr>
      <t>141 51 43 44 95 178 88 130 172 173 174 175 176 268 55 97 180 281 150 233 357 267 145 310 311 189 190 27 110 211 130 113 601 297 75 167 127 210 88 285 245 246 165 175 85 259 169 220 294 140 173 265 175 217 177 301 138 303 263 141 183 225 185 236 187 320 148 190 200 192 161 244 236 155 197 198 281 200 178 284 294 131 173 215 216 290 300 210 170 221</t>
    </r>
    <r>
      <rPr>
        <sz val="12"/>
        <color rgb="FF2F5496"/>
        <rFont val="Calibri"/>
        <family val="2"/>
        <charset val="162"/>
        <scheme val="minor"/>
      </rPr>
      <t xml:space="preserve"> 141 51 43 85 95 128 179 212 140 50 133 52 94 136 178 56 139 181 100 101 102 103 145 105 115 107 149 68 69 234 112 154 155 197 34 167 77 406 202 212 204 205 183 84 126 86 137 97 221 90 173 215 52 135 104 96 229 139 140 141 </t>
    </r>
    <r>
      <rPr>
        <sz val="12"/>
        <color theme="5" tint="-0.249977111117893"/>
        <rFont val="Calibri"/>
        <family val="2"/>
        <charset val="162"/>
        <scheme val="minor"/>
      </rPr>
      <t>141 51 93 126 168 269 65 48 254 173 379 175 185 300 178 229 230 550 182 224 111 517 195 269 370 198 445 273 274 202 335 359 255 247 485 331 168 128</t>
    </r>
    <r>
      <rPr>
        <sz val="12"/>
        <color rgb="FF2F5496"/>
        <rFont val="Calibri"/>
        <family val="2"/>
        <charset val="162"/>
        <scheme val="minor"/>
      </rPr>
      <t xml:space="preserve"> 141 51 93 340 496 374 97 189 304 346 379 175 358 186 105 438 198 231 314 347 489 276 104 269 361 321 700 200 233 325 367 359 196 206 166 445</t>
    </r>
  </si>
  <si>
    <t>Mutlak Fark</t>
  </si>
  <si>
    <r>
      <t xml:space="preserve">90 33 40 42 283 263 365 117 131 33 154 92 65 204 174 83 122 174 263 10 402 327 81 31 256 222 174 238 40 236 83 172 288 92 336 113 115 40 10 215 222 1 92 90 31 8 92 122 115 1 31 115 204 40 69 138 81 133 213 83 40 1 72 370 236 106 493 605 90 42 31 83 33 40 151 149 31 370 295 19 140 288 60 213 33 149 </t>
    </r>
    <r>
      <rPr>
        <sz val="12"/>
        <color theme="5" tint="-0.249977111117893"/>
        <rFont val="Calibri"/>
        <family val="2"/>
        <charset val="162"/>
        <scheme val="minor"/>
      </rPr>
      <t xml:space="preserve">90 92 58 42 92 92 222 133 90 40 1 233 190 206 22 113 65 213 51 247 131 288 195 49 297 459 1 10 83 42 51 172 215 195 24 33 83 154 92 279 377 142 17 165 81 72 452 368 172 306 345 206 104 33 127 </t>
    </r>
    <r>
      <rPr>
        <sz val="12"/>
        <rFont val="Calibri"/>
        <family val="2"/>
        <charset val="162"/>
        <scheme val="minor"/>
      </rPr>
      <t xml:space="preserve">90 184 40 96 232 282 546 442 112 18 542 165 459 136 143 776 121 368 477 152 463 202 37 81 178 252 30 91 339 242 90 195 20 205 59 326 477 561 609 324 4 131 302 398 590 831 307 320 646 213 144 258 465 137 </t>
    </r>
    <r>
      <rPr>
        <sz val="12"/>
        <color theme="5" tint="-0.249977111117893"/>
        <rFont val="Calibri"/>
        <family val="2"/>
        <charset val="162"/>
        <scheme val="minor"/>
      </rPr>
      <t xml:space="preserve">90 8 1 51 83 90 42 42 1 1 1 1 92 213 42 83 101 131 83 124 90 122 165 1 122 1 163 83 101 81 17 488 304 222 92 40 83 122 197 40 1 81 10 90 174 90 51 74 154 33 92 90 42 40 124 163 165 40 122 42 42 40 51 49 133 172 42 10 8 31 83 8 81 42 1 83 81 22 106 10 163 42 42 1 74 10 90 40 51 80 </t>
    </r>
    <r>
      <rPr>
        <sz val="12"/>
        <color rgb="FF2F5496"/>
        <rFont val="Calibri"/>
        <family val="2"/>
        <charset val="162"/>
        <scheme val="minor"/>
      </rPr>
      <t xml:space="preserve">90 8 42 10 33 51 33 72 90 83 81 42 42 42 122 83 42 81 1 1 1 42 40 10 8 42 81 1 165 122 42 1 42 163 133 90 329 204 10 8 1 22 99 42 40 51 40 124 131 83 42 163 83 31 8 133 90 1 1 0  </t>
    </r>
    <r>
      <rPr>
        <sz val="12"/>
        <color theme="5" tint="-0.249977111117893"/>
        <rFont val="Calibri"/>
        <family val="2"/>
        <charset val="162"/>
        <scheme val="minor"/>
      </rPr>
      <t xml:space="preserve">90 42 33 42 101 204 17 206 81 206 204 10 115 122 51 1 320 368 42 113 406 322 74 101 172 247 172 1 72 133 24 104 8 238 154 163 40 13 </t>
    </r>
    <r>
      <rPr>
        <sz val="12"/>
        <color rgb="FF2F5496"/>
        <rFont val="Calibri"/>
        <family val="2"/>
        <charset val="162"/>
        <scheme val="minor"/>
      </rPr>
      <t>90 42 247 156 122 277 92 115 42 33 204 183 172 81 333 240 33 83 33 142 213 172 165 92 40 379 500 33 92 42 8 163 10 40 279</t>
    </r>
  </si>
  <si>
    <r>
      <t xml:space="preserve">57 7 2 241 20 102 248 14 98 121 62 27 139 30 91 39 52 89 253 392 75 246 50 225 34 48 64 198 196 153 89 116 196 244 223 2 75 30 205 7 221 91 2 59 23 84 30 7 114 30 84 89 164 29 69 57 52 80 130 43 39 71 298 134 130 387 112 515 48 11 52 50 7 111 2 118 339 75 276 121 148 228 153 180 116 59 </t>
    </r>
    <r>
      <rPr>
        <sz val="12"/>
        <color theme="5" tint="-0.249977111117893"/>
        <rFont val="Calibri"/>
        <family val="2"/>
        <charset val="162"/>
        <scheme val="minor"/>
      </rPr>
      <t xml:space="preserve">2 34 16 50 0 130 89 43 50 39 232 43 16 184 91 48 148 162 196 116 157 93 146 248 162 458 9 73 41 9 121 43 20 171 9 50 71 62 187 98 235 125 148 84 9 380 84 196 134 39 139 102 71 94 37 </t>
    </r>
    <r>
      <rPr>
        <sz val="12"/>
        <color theme="1"/>
        <rFont val="Calibri"/>
        <family val="2"/>
        <charset val="162"/>
        <scheme val="minor"/>
      </rPr>
      <t xml:space="preserve">94 144 56 136 50 264 104 330 94 524 377 294 323 7 633 655 247 109 325 311 261 165 44 97 74 222 61 248 97 152 105 175 185 146 267 151 84 48 285 320 127 171 96 192 241 524 13 326 433 69 114 207 328 47 </t>
    </r>
    <r>
      <rPr>
        <sz val="12"/>
        <color theme="5" tint="-0.249977111117893"/>
        <rFont val="Calibri"/>
        <family val="2"/>
        <charset val="162"/>
        <scheme val="minor"/>
      </rPr>
      <t xml:space="preserve">82 7 50 32 7 48 0 41 0 0 0 91 121 171 41 18 30 48 41 34 32 43 164 121 121 162 80 18 20 64 471 184 82 130 52 43 39 75 157 39 80 71 80 84 84 39 23 80 121 59 2 48 2 84 39 2 125 82 80 0 2 11 2 84 39 130 32 2 23 52 75 73 39 41 82 2 59 84 96 153 121 0 41 73 64 80 50 11 29 10 </t>
    </r>
    <r>
      <rPr>
        <sz val="12"/>
        <color rgb="FF2F5496"/>
        <rFont val="Calibri"/>
        <family val="2"/>
        <charset val="162"/>
        <scheme val="minor"/>
      </rPr>
      <t xml:space="preserve">82 34 32 23 18 18 39 18 7 2 39 0 0 80 39 41 39 80 0 0 41 2 30 2 34 39 80 164 43 80 41 41 121 30 43 239 125 194 2 7 21 77 57 2 11 11 84 7 48 41 121 80 52 23 125 43 89 0 1 90 </t>
    </r>
    <r>
      <rPr>
        <sz val="12"/>
        <color theme="5" tint="-0.249977111117893"/>
        <rFont val="Calibri"/>
        <family val="2"/>
        <charset val="162"/>
        <scheme val="minor"/>
      </rPr>
      <t xml:space="preserve">48 9 9 59 103 187 189 125 125 2 194 105 7 71 50 319 48 326 71 293 84 248 27 71 75 75 171 71 61 109 80 96 230 84 9 123 27 77 </t>
    </r>
    <r>
      <rPr>
        <sz val="12"/>
        <color rgb="FF2F5496"/>
        <rFont val="Calibri"/>
        <family val="2"/>
        <charset val="162"/>
        <scheme val="minor"/>
      </rPr>
      <t>48 205 91 34 155 185 23 73 9 171 21 11 91 252 93 207 50 50 109 71 41 7 73 52 339 121 467 59 50 34 155 153 30 239</t>
    </r>
  </si>
  <si>
    <r>
      <t xml:space="preserve">50 5 239 221 82 146 234 84 23 59 35 112 109 61 52 13 37 164 139 317 171 196 175 191 14 16 134 2 43 64 27 80 48 21 221 73 45 175 198 214 130 89 57 36 61 54 23 107 84 54 5 75 135 40 12 5 28 50 87 4 32 227 164 4 257 275 403 467 37 41 2 43 104 109 116 221 264 201 155 27 80 75 27 64 57 57 </t>
    </r>
    <r>
      <rPr>
        <sz val="12"/>
        <color theme="5" tint="-0.249977111117893"/>
        <rFont val="Calibri"/>
        <family val="2"/>
        <charset val="162"/>
        <scheme val="minor"/>
      </rPr>
      <t xml:space="preserve">32 18 34 50 130 41 46 7 11 193 189 27 168 93 43 100 14 34 80 41 64 53 102 86 296 449 64 32 32 112 78 23 151 162 41 21 9 125 89 137 110 23 64 75 371 296 112 62 95 100 37 31 23 57 57 </t>
    </r>
    <r>
      <rPr>
        <sz val="12"/>
        <rFont val="Calibri"/>
        <family val="2"/>
        <charset val="162"/>
        <scheme val="minor"/>
      </rPr>
      <t xml:space="preserve">50 88 80 86 214 160 226 236 430 147 83 29 316 626 22 408 138 216 14 50 96 121 53 23 148 161 187 151 55 47 70 10 39 121 116 67 36 237 35 193 44 75 96 49 283 511 313 107 364 45 93 121 281 35 </t>
    </r>
    <r>
      <rPr>
        <sz val="12"/>
        <color theme="5" tint="-0.249977111117893"/>
        <rFont val="Calibri"/>
        <family val="2"/>
        <charset val="162"/>
        <scheme val="minor"/>
      </rPr>
      <t xml:space="preserve">75 43 18 25 41 48 41 41 0 0 91 30 50 130 23 12 18 7 7 2 11 121 43 0 41 82 62 2 44 407 287 102 48 78 9 4 36 82 118 41 9 9 4 0 45 16 57 41 62 57 46 46 82 45 37 123 43 2 80 2 9 9 82 45 91 98 30 21 29 23 2 34 2 41 80 57 25 12 57 32 121 41 32 9 16 30 39 18 19 72 </t>
    </r>
    <r>
      <rPr>
        <sz val="12"/>
        <color rgb="FF2F5496"/>
        <rFont val="Calibri"/>
        <family val="2"/>
        <charset val="162"/>
        <scheme val="minor"/>
      </rPr>
      <t xml:space="preserve">48 2 9 5 0 21 21 11 5 37 39 0 80 41 2 2 41 80 0 41 39 28 28 32 5 41 84 121 37 39 0 80 91 13 196 114 69 192 5 14 56 20 55 9 0 73 77 41 7 80 41 28 29 102 82 46 89 1 89 42 </t>
    </r>
    <r>
      <rPr>
        <sz val="12"/>
        <color theme="5" tint="-0.249977111117893"/>
        <rFont val="Calibri"/>
        <family val="2"/>
        <charset val="162"/>
        <scheme val="minor"/>
      </rPr>
      <t xml:space="preserve">39 0 50 44 84 2 64 0 123 192 89 98 64 21 269 271 278 255 222 209 164 221 44 4 0 96 100 10 48 29 16 134 146 75 114 96 50 29 </t>
    </r>
    <r>
      <rPr>
        <sz val="12"/>
        <color rgb="FF2F5496"/>
        <rFont val="Calibri"/>
        <family val="2"/>
        <charset val="162"/>
        <scheme val="minor"/>
      </rPr>
      <t xml:space="preserve">157 114 57 121 30 162 50 64 162 150 10 80 161 159 114 157 0 59 38 30 34 66 21 287 218 346 408 9 16 121 2 123 209 
</t>
    </r>
  </si>
  <si>
    <t>Her Ayetin (Ayet No+Kilit Harf Sayısı+Kilit Harfleri Ebced Toplamı) değerlerinin Mutlak Farkları (3.kademe) ardışık sıralamasıyla elde edilen büyük sayı</t>
  </si>
  <si>
    <t>Dört alt grup</t>
  </si>
  <si>
    <t>1 / 36100</t>
  </si>
  <si>
    <t>Harf sayılarının Toplamı</t>
  </si>
  <si>
    <t>Harf sayıları Toplamının basamaklardaki sayıların toplamına oranı</t>
  </si>
  <si>
    <t>Satır Toplamlarının (Mod 7) Kalanlarının Toplamı</t>
  </si>
  <si>
    <t>Dört Alt Grubun Olasılık değeri = 1/19 x 1/10 x 1/19 x 1/10 = 1 / 36.100</t>
  </si>
  <si>
    <t xml:space="preserve">Ha-Mim Kodlama Harfleri Tablosu </t>
  </si>
  <si>
    <t>Sıra
No</t>
  </si>
  <si>
    <t>Açıklama</t>
  </si>
  <si>
    <t>Sayı Grupları</t>
  </si>
  <si>
    <t>Sayısal Denklik</t>
  </si>
  <si>
    <t>Kriter - 1</t>
  </si>
  <si>
    <t xml:space="preserve">Ha-Mim Kodlama Harflerinin Oluşturduğu Sayısal Yapının Kriterleri </t>
  </si>
  <si>
    <r>
      <rPr>
        <b/>
        <sz val="11"/>
        <color theme="1"/>
        <rFont val="Calibri"/>
        <family val="2"/>
        <charset val="162"/>
        <scheme val="minor"/>
      </rPr>
      <t>( 1/7 x 3/19 )</t>
    </r>
    <r>
      <rPr>
        <b/>
        <sz val="16"/>
        <color theme="1"/>
        <rFont val="Calibri"/>
        <family val="2"/>
        <charset val="162"/>
        <scheme val="minor"/>
      </rPr>
      <t xml:space="preserve">
3/133</t>
    </r>
  </si>
  <si>
    <r>
      <rPr>
        <b/>
        <sz val="12"/>
        <color theme="1"/>
        <rFont val="Calibri"/>
        <family val="2"/>
        <charset val="162"/>
        <scheme val="minor"/>
      </rPr>
      <t>( 1/7 x 1/19 )</t>
    </r>
    <r>
      <rPr>
        <b/>
        <sz val="16"/>
        <color theme="1"/>
        <rFont val="Calibri"/>
        <family val="2"/>
        <charset val="162"/>
        <scheme val="minor"/>
      </rPr>
      <t xml:space="preserve">
1/133</t>
    </r>
  </si>
  <si>
    <t>Kriter-4: Ha-Mim Kodlama Harfleri Alt-Grup Tabloları   Olasılık Değeri = 1 / 36100</t>
  </si>
  <si>
    <t>Satırların Ardışık dizilimi</t>
  </si>
  <si>
    <t>Satırların Ardışık dizilimin Basamakların toplamı</t>
  </si>
  <si>
    <t>9.1</t>
  </si>
  <si>
    <t>Kriter-12: Ha-Mim Grubu surelerin Ha-Mim harflerinin yerine ebced değerlerinin yazılmasıyla elde edilen büyük sayı</t>
  </si>
  <si>
    <t>Kriter-13: Ha-Mim Grubu surelerin Ha-Mim ve Ayn-Sin-Kaf (42.sure 2.ayet ten başlayarak 42. sure için) harflerinin yerine ebced değerlerinin yazılmasıyla elde edilen büyük sayı</t>
  </si>
  <si>
    <r>
      <t xml:space="preserve">Kriter-14: Allah'ın  </t>
    </r>
    <r>
      <rPr>
        <b/>
        <sz val="28"/>
        <color rgb="FFFF0000"/>
        <rFont val="Traditional Arabic"/>
        <family val="1"/>
      </rPr>
      <t>ٱللَّه</t>
    </r>
    <r>
      <rPr>
        <b/>
        <sz val="18"/>
        <color theme="1"/>
        <rFont val="Calibri"/>
        <family val="2"/>
        <charset val="162"/>
        <scheme val="minor"/>
      </rPr>
      <t xml:space="preserve">  (Allah) Lafzı bulunan ayetlerdeki (tabloda sarı ile işaretlendi) Hurufu Mukatta harflerinin yerine ebced değerlerinin ardışık yazılmasıyla elde edilen büyük sayı</t>
    </r>
  </si>
  <si>
    <t>Kriter-15: Her ayetin toplam ebced değerlerinin ardışık sıralamasıyla elde edilen büyük sayı</t>
  </si>
  <si>
    <t>Kriter-16: Her Ayetin (Ayet No+Kilit Harf Sayısı+Kilit Harfleri Ebced Toplamı) değerlerinin ardışık sıralamasıyla elde edilen büyük sayı</t>
  </si>
  <si>
    <t>Kriter-17: Her Ayetin (Ayet No+Kilit Harf Sayısı+Kilit Harfleri Ebced Toplamı) değerlerinin Mutlak Farkları (1.kademe) ardışık sıralamasıyla elde edilen büyük sayı</t>
  </si>
  <si>
    <t>Kriter-18: Her Ayetin (Ayet No+Kilit Harf Sayısı+Kilit Harfleri Ebced Toplamı) değerlerinin Mutlak Farkları (2.kademe) ardışık sıralamasıyla elde edilen büyük sayı</t>
  </si>
  <si>
    <t>Ha-Mim Satır Toplamlarının Ardışık dizilimi</t>
  </si>
  <si>
    <t>Ha-Mim Satır Toplamlarının Basamakların toplamı</t>
  </si>
  <si>
    <t>Sütunlarının Ardışık Dizilimi</t>
  </si>
  <si>
    <t>9.2</t>
  </si>
  <si>
    <t>9.3</t>
  </si>
  <si>
    <t xml:space="preserve">Olasılık değeri = 1 / 44.399.694.467.785.086.320         44 Kentilyon'da 1 ihtimaldir. </t>
  </si>
  <si>
    <t>Alt Tablo-1</t>
  </si>
  <si>
    <t>Alt Tablo-2</t>
  </si>
  <si>
    <t>Alt Tablo-3</t>
  </si>
  <si>
    <t>Alt Tablo-4</t>
  </si>
  <si>
    <t>4 adet olan alt grupların oluşturduğu kriter detyaları aşağıdadır</t>
  </si>
  <si>
    <t xml:space="preserve">Ha-Mim Ayn-Sin-Kaf Kodlama Harfleri Tablosu </t>
  </si>
  <si>
    <t>حم عسق</t>
  </si>
  <si>
    <t xml:space="preserve">Olasılık değeri = 1 / 16.004        16 Binde 1 ihtimaldir. </t>
  </si>
  <si>
    <t>Mod 7 = 0</t>
  </si>
  <si>
    <t>Mod 19 = 0</t>
  </si>
  <si>
    <t>Ha-Mim Grubu surelerin Ha-Mim ve Ayn-Sin-Kaf
(42.sure 2.ayet ten başlayarak 42. sure için) harflerinin yerine ebced değerleri</t>
  </si>
  <si>
    <t>Toplam Ebced
Değeri</t>
  </si>
  <si>
    <r>
      <rPr>
        <sz val="11"/>
        <color theme="4" tint="-0.249977111117893"/>
        <rFont val="Calibri"/>
        <family val="2"/>
        <charset val="162"/>
        <scheme val="minor"/>
      </rPr>
      <t>141 136 51 48 84 80 44 40 86 80 369 352 106 96 471 448 354 336 223 208 256 240 102 88 194 176 259 240 55 40 229 208 312 288 190 168 364 336 101 80 111 88 513 480 186 160 105 80 74 48 330 296 108 80 282 248 520 480 480 440 244 208 327 288 155 120 443 400 535 488 199 160 86 48 201 160 161 120 171 128 386 336 164 120 165 120 257 208 167 120 136 88 128 80 220 168 98 48 213 160 214 160 183 128 298 240 94 40 54 0 123 64 261 200 180 120 313 248 100 40 183 120 143 80 144 80 72 8 442 368 206 136 312 240 805 720 200 128 110 40 152 80 121 48 204 128 237 160 197 120 348 264 199 120 168 88 538 448 243 160 262 176 122 40 410 320 470 376 257 168 290 200</t>
    </r>
    <r>
      <rPr>
        <sz val="11"/>
        <color theme="5" tint="-0.249977111117893"/>
        <rFont val="Calibri"/>
        <family val="2"/>
        <charset val="162"/>
        <scheme val="minor"/>
      </rPr>
      <t xml:space="preserve"> 141 136 51 48 143 136 85 80 127 120 219 208 311 296 89 80 222 208 132 120 92 80 93 80 326 304 136 120 342 320 320 296 207 184 272 248 59 40 110 88 357 328 226 200 514 480 319 288 270 240 567 528 108 80 109 80 119 88 202 168 244 208 295 256 123 88 338 296 143 104 167 128 200 160 283 240 129 88 221 176 500 448 123 80 265 216 248 200 413 360 332 280 260 208 712 648 344 288 172 120 478 416 133 80 339 280 235 176 268 208</t>
    </r>
    <r>
      <rPr>
        <sz val="11"/>
        <rFont val="Calibri"/>
        <family val="2"/>
        <charset val="162"/>
        <scheme val="minor"/>
      </rPr>
      <t xml:space="preserve"> 141 136 </t>
    </r>
    <r>
      <rPr>
        <sz val="11"/>
        <color rgb="FF000000"/>
        <rFont val="Calibri"/>
        <family val="2"/>
        <charset val="162"/>
        <scheme val="minor"/>
      </rPr>
      <t xml:space="preserve">51 48 235 230 275 266 371 360 603 584 321 308 867 846 425 406 313 298 295 278 837 810 672 650 1131 1096 1267 1230 1410 1368 634 604 513 488 881 848 404 380 252 224 715 680 917 878 954 914 873 834 695 660 443 408 473 440 382 346 721 680 479 440 389 350 194 158 174 138 379 340 320 278 646 598 169 128 730 680 121 80 445 396 449 400 580 528 278 230 676 620 1266 1200 435 380 742 680 1062 994 416 360 629 570 485 422 743 676 278 220 </t>
    </r>
    <r>
      <rPr>
        <sz val="11"/>
        <color theme="5" tint="-0.249977111117893"/>
        <rFont val="Calibri"/>
        <family val="2"/>
        <charset val="162"/>
        <scheme val="minor"/>
      </rPr>
      <t>141 136 51 48 43 40 44 40 95 88 178 168 88 80 130 120 172 160 173 160 174 160 175 160 176 160 268 248 55 40 97 80 180 160 281 256 150 128 233 208 357 328 267 240 145 120 310 280 311 280 189 160 190 160 27 0 110 80 211 176 130 96 113 80 601 552 297 256 75 40 167 128 127 88 210 168 88 48 285 240 245 200 246 200 165 120 175 128 85 40 259 208 169 120 220 168 294 240 140 88 173 120 265 208 175 120 217 160 177 120 301 240 138 80 303 240 263 200 141 80 183 120 225 160 185 120 236 168 187 120 320 248 148 80 190 120 200 128 192 120 161 88 244 168 236 160 155 80 197 120 198 120 281 200 200 120 178 96 284 200 294 208 131 48 173 88 215 128 216 128 290 200 300 208 210 120 170 80 221 128</t>
    </r>
    <r>
      <rPr>
        <sz val="11"/>
        <color rgb="FF000000"/>
        <rFont val="Calibri"/>
        <family val="2"/>
        <charset val="162"/>
        <scheme val="minor"/>
      </rPr>
      <t xml:space="preserve"> </t>
    </r>
    <r>
      <rPr>
        <sz val="11"/>
        <color theme="4" tint="-0.249977111117893"/>
        <rFont val="Calibri"/>
        <family val="2"/>
        <charset val="162"/>
        <scheme val="minor"/>
      </rPr>
      <t xml:space="preserve">141 136 51 48 43 40 85 80 95 88 128 120 179 168 212 200 140 128 50 40 133 120 52 40 94 80 136 120 178 160 56 40 139 120 181 160 100 80 101 80 102 80 103 80 145 120 105 80 115 88 107 80 149 120 68 40 69 40 234 200 112 80 154 120 155 120 197 160 34 0 167 128 </t>
    </r>
    <r>
      <rPr>
        <sz val="11"/>
        <color theme="5" tint="-0.249977111117893"/>
        <rFont val="Calibri"/>
        <family val="2"/>
        <charset val="162"/>
        <scheme val="minor"/>
      </rPr>
      <t>77 40 406 360 202 160 212 168 204 160 205 160 183 136 84 40 126 80 86 40 137 88 97 48 221 168 90 40 173 120 215 160 52 0 135 80 104 48 96 40 229 168 139 80 140 80 141 80 141 136 51 48 93 88 126 120 168 160 269 256 65 56 48 40 254 240 173 160 379 360 175 160 185 168 300 280 178 160 229 208 230 208 550 520 182 160 224 200 111 88 517 480 195 168 269 240 370 336 198 168 445 408 273 240 274 240 202 168 335 296 359 320 255 216 247 208 485 440 331 288 168 128 128 88</t>
    </r>
    <r>
      <rPr>
        <sz val="11"/>
        <color theme="4" tint="-0.249977111117893"/>
        <rFont val="Calibri"/>
        <family val="2"/>
        <charset val="162"/>
        <scheme val="minor"/>
      </rPr>
      <t xml:space="preserve"> 141 136 51 48 93 88 340 328 496 480 374 360 97 88 189 176 304 288 346 328 379 360 175 160 358 336 186 168 105 88 438 408 198 176 231 208 314 288 347 320 489 456 276 248 104 80 269 240 361 328 321 288 700 656 200 168 233 200 325 288 367 328 359 320 196 160 206 168 166 128 445 400</t>
    </r>
  </si>
  <si>
    <t>(Kaf) ق  (100)</t>
  </si>
  <si>
    <t>(Sin) س  (60)</t>
  </si>
  <si>
    <t>(Ayn) ع  (70)</t>
  </si>
  <si>
    <t>(Mim) م  (40)</t>
  </si>
  <si>
    <t>(Ha) ح (8)</t>
  </si>
  <si>
    <t>Harf sayılarının Satır Gruplarının Ardışık Dizilimi</t>
  </si>
  <si>
    <t>Harf sayılarının Kolon Gruplarının Ardışık Dizilimi</t>
  </si>
  <si>
    <r>
      <t xml:space="preserve">Ayet No + Harf Sayısı
Ebced Top
Code-2
</t>
    </r>
    <r>
      <rPr>
        <b/>
        <sz val="9"/>
        <color theme="1"/>
        <rFont val="Calibri"/>
        <family val="2"/>
        <charset val="162"/>
        <scheme val="minor"/>
      </rPr>
      <t>≡ 0 (mod 19)</t>
    </r>
  </si>
  <si>
    <r>
      <t xml:space="preserve">1. kademe
</t>
    </r>
    <r>
      <rPr>
        <b/>
        <sz val="11"/>
        <color theme="1"/>
        <rFont val="Calibri"/>
        <family val="2"/>
        <charset val="162"/>
        <scheme val="minor"/>
      </rPr>
      <t>≡ 0 (mod 19)</t>
    </r>
  </si>
  <si>
    <r>
      <t xml:space="preserve">3. kademe
</t>
    </r>
    <r>
      <rPr>
        <b/>
        <sz val="11"/>
        <color theme="1"/>
        <rFont val="Calibri"/>
        <family val="2"/>
        <charset val="162"/>
        <scheme val="minor"/>
      </rPr>
      <t>≡ 2 (mod 7)</t>
    </r>
  </si>
  <si>
    <r>
      <t>2. kademe</t>
    </r>
    <r>
      <rPr>
        <b/>
        <sz val="11"/>
        <color theme="1"/>
        <rFont val="Calibri"/>
        <family val="2"/>
        <charset val="162"/>
        <scheme val="minor"/>
      </rPr>
      <t xml:space="preserve">
≡ 0 (mod 7)</t>
    </r>
  </si>
  <si>
    <r>
      <t xml:space="preserve">Ayet No
Mod 7 = 0
</t>
    </r>
    <r>
      <rPr>
        <b/>
        <sz val="9"/>
        <color theme="1"/>
        <rFont val="Calibri"/>
        <family val="2"/>
        <charset val="162"/>
        <scheme val="minor"/>
      </rPr>
      <t>≡ 0 (mod 19)</t>
    </r>
  </si>
  <si>
    <r>
      <t xml:space="preserve">Ayet No
Mod 19 = 0
</t>
    </r>
    <r>
      <rPr>
        <b/>
        <sz val="9"/>
        <color theme="1"/>
        <rFont val="Calibri"/>
        <family val="2"/>
        <charset val="162"/>
        <scheme val="minor"/>
      </rPr>
      <t>≡ 0 (mod 19)</t>
    </r>
  </si>
  <si>
    <r>
      <t xml:space="preserve">Code-1
</t>
    </r>
    <r>
      <rPr>
        <b/>
        <sz val="11"/>
        <color theme="1"/>
        <rFont val="Calibri"/>
        <family val="2"/>
        <charset val="162"/>
        <scheme val="minor"/>
      </rPr>
      <t>≡ 0 (mod 7)
ve
≡ 0 (mod 19)</t>
    </r>
  </si>
  <si>
    <r>
      <t xml:space="preserve">Code-1 &amp; Code-2
</t>
    </r>
    <r>
      <rPr>
        <b/>
        <sz val="11"/>
        <color theme="1"/>
        <rFont val="Calibri"/>
        <family val="2"/>
        <charset val="162"/>
        <scheme val="minor"/>
      </rPr>
      <t>≡ 0 (mod 7)</t>
    </r>
  </si>
  <si>
    <t>Code-2 &amp; Code-1
≡ 0 (mod 19)</t>
  </si>
  <si>
    <t>Code-1 &amp; Code-2</t>
  </si>
  <si>
    <t>Code-2 &amp; Code-1</t>
  </si>
  <si>
    <t>Code-1 + Code-2
≡ 2 (mod 7)</t>
  </si>
  <si>
    <t>Code-1+ Code-2</t>
  </si>
  <si>
    <t>Basamak Toplamı
Code-1 &amp; Code-2
≡ 7 (mod 19)</t>
  </si>
  <si>
    <t>Code-1&amp;Code-2</t>
  </si>
  <si>
    <r>
      <rPr>
        <sz val="11"/>
        <color theme="4" tint="-0.249977111117893"/>
        <rFont val="Calibri"/>
        <family val="2"/>
        <charset val="162"/>
        <scheme val="minor"/>
      </rPr>
      <t>445 400 166 128 206 168 196 160 359 320 367 328 325 288 233 200 200 168 700 656 321 288 361 328 269 240 104 80 276 248 489 456 347 320 314 288 231 208 198 176 438 408 105 88 186 168 358 336 175 160 379 360 346 328 304 288 189 176 97 88 374 360 496 480 340 328 93 88 51 48 141 136</t>
    </r>
    <r>
      <rPr>
        <sz val="11"/>
        <color theme="5" tint="-0.249977111117893"/>
        <rFont val="Calibri"/>
        <family val="2"/>
        <charset val="162"/>
        <scheme val="minor"/>
      </rPr>
      <t xml:space="preserve"> 128 88 168 128 331 288 485 440 247 208 255 216 359 320 335 296 202 168 274 240 273 240 445 408 198 168 370 336 269 240 195 168 517 480 111 88 224 200 182 160 550 520 230 208 229 208 178 160 300 280 185 168 175 160 379 360 173 160 254 240 48 40 65 56 269 256 168 160 126 120 93 88 51 48 141 136</t>
    </r>
    <r>
      <rPr>
        <sz val="11"/>
        <color rgb="FF000000"/>
        <rFont val="Calibri"/>
        <family val="2"/>
        <charset val="162"/>
        <scheme val="minor"/>
      </rPr>
      <t xml:space="preserve"> </t>
    </r>
    <r>
      <rPr>
        <sz val="11"/>
        <color theme="4" tint="-0.249977111117893"/>
        <rFont val="Calibri"/>
        <family val="2"/>
        <charset val="162"/>
        <scheme val="minor"/>
      </rPr>
      <t>141 80 140 80 139 80 229 168 96 40 104 48 135 80 52 0 215 160 173 120 90 40 221 168 97 48 137 88 86 40 126 80 84 40 183 136 205 160 204 160 212 168 202 160 406 360 77 40 167 128 34 0 197 160 155 120 154 120 112 80 234 200 69 40 68 40 149 120 107 80 115 88 105 80 145 120 103 80 102 80 101 80 100 80 181 160 139 120 56 40 178 160 136 120 94 80 52 40 133 120 50 40 140 128 212 200 179 168 128 120 95 88 85 80 43 40 51 48 141 136</t>
    </r>
    <r>
      <rPr>
        <sz val="11"/>
        <color rgb="FF000000"/>
        <rFont val="Calibri"/>
        <family val="2"/>
        <charset val="162"/>
        <scheme val="minor"/>
      </rPr>
      <t xml:space="preserve"> </t>
    </r>
    <r>
      <rPr>
        <sz val="11"/>
        <color theme="5" tint="-0.249977111117893"/>
        <rFont val="Calibri"/>
        <family val="2"/>
        <charset val="162"/>
        <scheme val="minor"/>
      </rPr>
      <t>221 128 170 80 210 120 300 208 290 200 216 128 215 128 173 88 131 48 294 208 284 200 178 96 200 120 281 200 198 120 197 120 155 80 236 160 244 168 161 88 192 120 200 128 190 120 148 80 320 248 187 120 236 168 185 120 225 160 183 120 141 80 263 200 303 240 138 80 301 240 177 120 217 160 175 120 265 208 173 120 140 88 294 240 220 168 169 120 259 208 85 40 175 128 165 120 246 200 245 200 285 240 88 48 210 168 127 88 167 128 75 40 297 256 601 552 113 80 130 96 211 176 110 80 27 0 190 160 189 160 311 280 310 280 145 120 267 240 357 328 233 208 150 128 281 256 180 160 97 80 55 40 268 248 176 160 175 160 174 160 173 160 172 160 130 120 88 80 178 168 95 88 44 40 43 40 51 48 141 136</t>
    </r>
    <r>
      <rPr>
        <sz val="11"/>
        <color rgb="FF000000"/>
        <rFont val="Calibri"/>
        <family val="2"/>
        <charset val="162"/>
        <scheme val="minor"/>
      </rPr>
      <t xml:space="preserve"> 278 220 743 676 485 422 629 570 416 360 1062 994 742 680 435 380 1266 1200 676 620 278 230 580 528 449 400 445 396 121 80 730 680 169 128 646 598 320 278 379 340 174 138 194 158 389 350 479 440 721 680 382 346 473 440 443 408 695 660 873 834 954 914 917 878 715 680 252 224 404 380 881 848 513 488 634 604 1410 1368 1267 1230 1131 1096 672 650 837 810 295 278 313 298 425 406 867 846 321 308 603 584 371 360 275 266 235 230 51</t>
    </r>
    <r>
      <rPr>
        <sz val="11"/>
        <rFont val="Calibri"/>
        <family val="2"/>
        <charset val="162"/>
        <scheme val="minor"/>
      </rPr>
      <t xml:space="preserve"> 48 141 136</t>
    </r>
    <r>
      <rPr>
        <sz val="11"/>
        <color theme="5" tint="-0.249977111117893"/>
        <rFont val="Calibri"/>
        <family val="2"/>
        <charset val="162"/>
        <scheme val="minor"/>
      </rPr>
      <t xml:space="preserve"> 268 208 235 176 339 280 133 80 478 416 172 120 344 288 712 648 260 208 332 280 413 360 248 200 265 216 123 80 500 448 221 176 129 88 283 240 200 160 167 128 143 104 338 296 123 88 295 256 244 208 202 168 119 88 109 80 108 80 567 528 270 240 319 288 514 480 226 200 357 328 110 88 59 40 272 248 207 184 320 296 342 320 136 120 326 304 93 80 92 80 132 120 222 208 89 80 311 296 219 208 127 120 85 80 143 136 51 48 141 136 </t>
    </r>
    <r>
      <rPr>
        <sz val="11"/>
        <color theme="4" tint="-0.249977111117893"/>
        <rFont val="Calibri"/>
        <family val="2"/>
        <charset val="162"/>
        <scheme val="minor"/>
      </rPr>
      <t>290 200 257 168 470 376 410 320 122 40 262 176 243 160 538 448 168 88 199 120 348 264 197 120 237 160 204 128 121 48 152 80 110 40 200 128 805 720 312 240 206 136 442 368 72 8 144 80 143 80 183 120 100 40 313 248 180 120 261 200 123 64 54 0 94 40 298 240 183 128 214 160 213 160 98 48 220 168 128 80 136 88 167 120 257 208 165 120 164 120 386 336 171 128 161 120 201 160 86 48 199 160 535 488 443 400 155 120 327 288 244 208 480 440 520 480 282 248 108 80 330 296 74 48 105 80 186 160 513 480 111 88 101 80 364 336 190 168 312 288 229 208 55 40 259 240 194 176 102 88 256 240 223 208 354 336 471 448 106 96 369 352 86 80 44 40 84 80 51 48 141 136</t>
    </r>
  </si>
  <si>
    <r>
      <rPr>
        <sz val="11"/>
        <color theme="4" tint="-0.249977111117893"/>
        <rFont val="Calibri"/>
        <family val="2"/>
        <charset val="162"/>
        <scheme val="minor"/>
      </rPr>
      <t>400 445 128 166 168 206 160 196 320 359 328 367 288 325 200 233 168 200 656 700 288 321 328 361 240 269 80 104 248 276 456 489 320 347 288 314 208 231 176 198 408 438 88 105 168 186 336 358 160 175 360 379 328 346 288 304 176 189 88 97 360 374 480 496 328 340 88 93 48 51 136 141</t>
    </r>
    <r>
      <rPr>
        <sz val="11"/>
        <color rgb="FF000000"/>
        <rFont val="Calibri"/>
        <family val="2"/>
        <charset val="162"/>
        <scheme val="minor"/>
      </rPr>
      <t xml:space="preserve"> </t>
    </r>
    <r>
      <rPr>
        <sz val="11"/>
        <color theme="5" tint="-0.249977111117893"/>
        <rFont val="Calibri"/>
        <family val="2"/>
        <charset val="162"/>
        <scheme val="minor"/>
      </rPr>
      <t>88 128 128 168 288 331 440 485 208 247 216 255 320 359 296 335 168 202 240 274 240 273 408 445 168 198 336 370 240 269 168 195 480 517 88 111 200 224 160 182 520 550 208 230 208 229 160 178 280 300 168 185 160 175 360 379 160 173 240 254 40 48 56 65 256 269 160 168 120 126 88 93 48 51 136 141</t>
    </r>
    <r>
      <rPr>
        <sz val="11"/>
        <color theme="4" tint="-0.249977111117893"/>
        <rFont val="Calibri"/>
        <family val="2"/>
        <charset val="162"/>
        <scheme val="minor"/>
      </rPr>
      <t xml:space="preserve"> 80 141 80 140 80 139 168 229 40 96 48 104 80 135 0 52 160 215 120 173 40 90 168 221 48 97 88 137 40 86 80 126 40 84 136 183 160 205 160 204 168 212 160 202 360 406 40 77 128 167 0 34 160 197 120 155 120 154 80 112 200 234 40 69 40 68 120 149 80 107 88 115 80 105 120 145 80 103 80 102 80 101 80 100 160 181 120 139 40 56 160 178 120 136 80 94 40 52 120 133 40 50 128 140 200 212 168 179 120 128 88 95 80 85 40 43 48 51 136 141</t>
    </r>
    <r>
      <rPr>
        <sz val="11"/>
        <color rgb="FF000000"/>
        <rFont val="Calibri"/>
        <family val="2"/>
        <charset val="162"/>
        <scheme val="minor"/>
      </rPr>
      <t xml:space="preserve"> </t>
    </r>
    <r>
      <rPr>
        <sz val="11"/>
        <color theme="5" tint="-0.249977111117893"/>
        <rFont val="Calibri"/>
        <family val="2"/>
        <charset val="162"/>
        <scheme val="minor"/>
      </rPr>
      <t>128 221 80 170 120 210 208 300 200 290 128 216 128 215 88 173 48 131 208 294 200 284 96 178 120 200 200 281 120 198 120 197 80 155 160 236 168 244 88 161 120 192 128 200 120 190 80 148 248 320 120 187 168 236 120 185 160 225 120 183 80 141 200 263 240 303 80 138 240 301 120 177 160 217 120 175 208 265 120 173 88 140 240 294 168 220 120 169 208 259 40 85 128 175 120 165 200 246 200 245 240 285 48 88 168 210 88 127 128 167 40 75 256 297 552 601 80 113 96 130 176 211 80 110 0 27 160 190 160 189 280 311 280 310 120 145 240 267 328 357 208 233 128 150 256 281 160 180 80 97 40 55 248 268 160 176 160 175 160 174 160 173 160 172 120 130 80 88 168 178 88 95 40 44 40 43 48 51 136 141</t>
    </r>
    <r>
      <rPr>
        <sz val="11"/>
        <color rgb="FF000000"/>
        <rFont val="Calibri"/>
        <family val="2"/>
        <charset val="162"/>
        <scheme val="minor"/>
      </rPr>
      <t xml:space="preserve"> 220 278 676 743 422 485 570 629 360 416 994 1062 680 742 380 435 1200 1266 620 676 230 278 528 580 400 449 396 445 80 121 680 730 128 169 598 646 278 320 340 379 138 174 158 194 350 389 440 479 680 721 346 382 440 473 408 443 660 695 834 873 914 954 878 917 680 715 224 252 380 404 848 881 488 513 604 634 1368 1410 1230 1267 1096 1131 650 672 810 837 278 295 298 313 406 425 846 867 308 321 584 603 360 371 266 275 230 235 48 5</t>
    </r>
    <r>
      <rPr>
        <sz val="11"/>
        <color theme="1"/>
        <rFont val="Calibri"/>
        <family val="2"/>
        <charset val="162"/>
        <scheme val="minor"/>
      </rPr>
      <t>1 136 141</t>
    </r>
    <r>
      <rPr>
        <sz val="11"/>
        <color theme="5" tint="-0.249977111117893"/>
        <rFont val="Calibri"/>
        <family val="2"/>
        <charset val="162"/>
        <scheme val="minor"/>
      </rPr>
      <t xml:space="preserve"> 208 268 176 235 280 339 80 133 416 478 120 172 288 344 648 712 208 260 280 332 360 413 200 248 216 265 80 123 448 500 176 221 88 129 240 283 160 200 128 167 104 143 296 338 88 123 256 295 208 244 168 202 88 119 80 109 80 108 528 567 240 270 288 319 480 514 200 226 328 357 88 110 40 59 248 272 184 207 296 320 320 342 120 136 304 326 80 93 80 92 120 132 208 222 80 89 296 311 208 219 120 127 80 85 136 143 48 51 136 141</t>
    </r>
    <r>
      <rPr>
        <sz val="11"/>
        <color rgb="FF000000"/>
        <rFont val="Calibri"/>
        <family val="2"/>
        <charset val="162"/>
        <scheme val="minor"/>
      </rPr>
      <t xml:space="preserve"> </t>
    </r>
    <r>
      <rPr>
        <sz val="11"/>
        <color theme="4" tint="-0.249977111117893"/>
        <rFont val="Calibri"/>
        <family val="2"/>
        <charset val="162"/>
        <scheme val="minor"/>
      </rPr>
      <t>200 290 168 257 376 470 320 410 40 122 176 262 160 243 448 538 88 168 120 199 264 348 120 197 160 237 128 204 48 121 80 152 40 110 128 200 720 805 240 312 136 206 368 442 8 72 80 144 80 143 120 183 40 100 248 313 120 180 200 261 64 123 0 54 40 94 240 298 128 183 160 214 160 213 48 98 168 220 80 128 88 136 120 167 208 257 120 165 120 164 336 386 128 171 120 161 160 201 48 86 160 199 488 535 400 443 120 155 288 327 208 244 440 480 480 520 248 282 80 108 296 330 48 74 80 105 160 186 480 513 88 111 80 101 336 364 168 190 288 312 208 229 40 55 240 259 176 194 88 102 240 256 208 223 336 354 448 471 96 106 352 369 80 86 40 44 80 84 48 51 136 141</t>
    </r>
    <r>
      <rPr>
        <sz val="11"/>
        <color rgb="FF000000"/>
        <rFont val="Calibri"/>
        <family val="2"/>
        <charset val="162"/>
        <scheme val="minor"/>
      </rPr>
      <t xml:space="preserve"> </t>
    </r>
  </si>
  <si>
    <r>
      <rPr>
        <sz val="11"/>
        <color theme="4" tint="-0.249977111117893"/>
        <rFont val="Calibri"/>
        <family val="2"/>
        <charset val="162"/>
        <scheme val="minor"/>
      </rPr>
      <t>136 141 48 51 80 84 40 44 80 86 352 369 96 106 448 471 336 354 208 223 240 256 88 102 176 194 240 259 40 55 208 229 288 312 168 190 336 364 80 101 88 111 480 513 160 186 80 105 48 74 296 330 80 108 248 282 480 520 440 480 208 244 288 327 120 155 400 443 488 535 160 199 48 86 160 201 120 161 128 171 336 386 120 164 120 165 208 257 120 167 88 136 80 128 168 220 48 98 160 213 160 214 128 183 240 298 40 94 0 54 64 123 200 261 120 180 248 313 40 100 120 183 80 143 80 144 8 72 368 442 136 206 240 312 720 805 128 200 40 110 80 152 48 121 128 204 160 237 120 197 264 348 120 199 88 168 448 538 160 243 176 262 40 122 320 410 376 470 168 257 200 290</t>
    </r>
    <r>
      <rPr>
        <sz val="11"/>
        <color theme="1"/>
        <rFont val="Calibri"/>
        <family val="2"/>
        <charset val="162"/>
        <scheme val="minor"/>
      </rPr>
      <t xml:space="preserve"> </t>
    </r>
    <r>
      <rPr>
        <sz val="11"/>
        <color theme="5" tint="-0.249977111117893"/>
        <rFont val="Calibri"/>
        <family val="2"/>
        <charset val="162"/>
        <scheme val="minor"/>
      </rPr>
      <t>136 141 48 51 136 143 80 85 120 127 208 219 296 311 80 89 208 222 120 132 80 92 80 93 304 326 120 136 320 342 296 320 184 207 248 272 40 59 88 110 328 357 200 226 480 514 288 319 240 270 528 567 80 108 80 109 88 119 168 202 208 244 256 295 88 123 296 338 104 143 128 167 160 200 240 283 88 129 176 221 448 500 80 123 216 265 200 248 360 413 280 332 208 260 648 712 288 344 120 172 416 478 80 133 280 339 176 235 208 268</t>
    </r>
    <r>
      <rPr>
        <sz val="11"/>
        <rFont val="Calibri"/>
        <family val="2"/>
        <charset val="162"/>
        <scheme val="minor"/>
      </rPr>
      <t xml:space="preserve"> 136 141 48 51 2</t>
    </r>
    <r>
      <rPr>
        <sz val="11"/>
        <color theme="1"/>
        <rFont val="Calibri"/>
        <family val="2"/>
        <charset val="162"/>
        <scheme val="minor"/>
      </rPr>
      <t xml:space="preserve">30 235 266 275 360 371 584 603 308 321 846 867 406 425 298 313 278 295 810 837 650 672 1096 1131 1230 1267 1368 1410 604 634 488 513 848 881 380 404 224 252 680 715 878 917 914 954 834 873 660 695 408 443 440 473 346 382 680 721 440 479 350 389 158 194 138 174 340 379 278 320 598 646 128 169 680 730 80 121 396 445 400 449 528 580 230 278 620 676 1200 1266 380 435 680 742 994 1062 360 416 570 629 422 485 676 743 220 278 </t>
    </r>
    <r>
      <rPr>
        <sz val="11"/>
        <color theme="5" tint="-0.249977111117893"/>
        <rFont val="Calibri"/>
        <family val="2"/>
        <charset val="162"/>
        <scheme val="minor"/>
      </rPr>
      <t>136 141 48 51 40 43 40 44 88 95 168 178 80 88 120 130 160 172 160 173 160 174 160 175 160 176 248 268 40 55 80 97 160 180 256 281 128 150 208 233 328 357 240 267 120 145 280 310 280 311 160 189 160 190 0 27 80 110 176 211 96 130 80 113 552 601 256 297 40 75 128 167 88 127 168 210 48 88 240 285 200 245 200 246 120 165 128 175 40 85 208 259 120 169 168 220 240 294 88 140 120 173 208 265 120 175 160 217 120 177 240 301 80 138 240 303 200 263 80 141 120 183 160 225 120 185 168 236 120 187 248 320 80 148 120 190 128 200 120 192 88 161 168 244 160 236 80 155 120 197 120 198 200 281 120 200 96 178 200 284 208 294 48 131 88 173 128 215 128 216 200 290 208 300 120 210 80 170 128 221</t>
    </r>
    <r>
      <rPr>
        <sz val="11"/>
        <color theme="1"/>
        <rFont val="Calibri"/>
        <family val="2"/>
        <charset val="162"/>
        <scheme val="minor"/>
      </rPr>
      <t xml:space="preserve"> </t>
    </r>
    <r>
      <rPr>
        <sz val="11"/>
        <color theme="4" tint="-0.249977111117893"/>
        <rFont val="Calibri"/>
        <family val="2"/>
        <charset val="162"/>
        <scheme val="minor"/>
      </rPr>
      <t>136 141 48 51 40 43 80 85 88 95 120 128 168 179 200 212 128 140 40 50 120 133 40 52 80 94 120 136 160 178 40 56 120 139 160 181 80 100 80 101 80 102 80 103 120 145 80 105 88 115 80 107 120 149 40 68 40 69 200 234 80 112 120 154 120 155 160 197 0 34 128 167 40 77 360 406 160 202 168 212 160 204 160 205 136 183 40 84 80 126 40 86 88 137 48 97 168 221 40 90 120 173 160 215 0 52 80 135 48 104 40 96 168 229 80 139 80 140 80 141</t>
    </r>
    <r>
      <rPr>
        <sz val="11"/>
        <color theme="5" tint="-0.249977111117893"/>
        <rFont val="Calibri"/>
        <family val="2"/>
        <charset val="162"/>
        <scheme val="minor"/>
      </rPr>
      <t xml:space="preserve"> 136 141 48 51 88 93 120 126 160 168 256 269 56 65 40 48 240 254 160 173 360 379 160 175 168 185 280 300 160 178 208 229 208 230 520 550 160 182 200 224 88 111 480 517 168 195 240 269 336 370 168 198 408 445 240 273 240 274 168 202 296 335 320 359 216 255 208 247 440 485 288 331 128 168 88 128 </t>
    </r>
    <r>
      <rPr>
        <sz val="11"/>
        <color theme="4" tint="-0.249977111117893"/>
        <rFont val="Calibri"/>
        <family val="2"/>
        <charset val="162"/>
        <scheme val="minor"/>
      </rPr>
      <t>136 141 48 51 88 93 328 340 480 496 360 374 88 97 176 189 288 304 328 346 360 379 160 175 336 358 168 186 88 105 408 438 176 198 208 231 288 314 320 347 456 489 248 276 80 104 240 269 328 361 288 321 656 700 168 200 200 233 288 325 328 367 320 359 160 196 168 206 128 166 400 445</t>
    </r>
  </si>
  <si>
    <t>Kriter-19.1: Her ayetin Toplam Ebced değerleri ve Her Ayetin (Ayet No+Kilit Harf Sayısı+Kilit Harfleri Ebced Toplamı) değerlerinin ardışık sıralamasıyla elde edilen büyük sayı (Code-1)</t>
  </si>
  <si>
    <t>Kriter-20.1: Her Ayetin (Ayet No+Kilit Harf Sayısı+Kilit Harfleri Ebced Toplamı) değerlerinin ayet sayısı Mod7=0 değerine sahip olan değerlerinin ardışık sıralamasıyla elde edilen büyük sayı</t>
  </si>
  <si>
    <t>Kriter-20.2: Her Ayetin (Ayet No+Kilit Harf Sayısı+Kilit Harfleri Ebced Toplamı) değerlerinin ayet sayısı Mod19=0 değerine sahip olan değerlerinin ardışık sıralamasıyla elde edilen büyük sayı</t>
  </si>
  <si>
    <r>
      <t xml:space="preserve">Kriter-21: Allah'ın  </t>
    </r>
    <r>
      <rPr>
        <b/>
        <sz val="28"/>
        <color rgb="FFFF0000"/>
        <rFont val="Traditional Arabic"/>
        <family val="1"/>
      </rPr>
      <t>ٱللَّه</t>
    </r>
    <r>
      <rPr>
        <b/>
        <sz val="18"/>
        <color theme="1"/>
        <rFont val="Calibri"/>
        <family val="2"/>
        <charset val="162"/>
        <scheme val="minor"/>
      </rPr>
      <t xml:space="preserve">  (Allah) Lafzı bulunan ayetlerdeki (tabloda sarı ile işaretlendi) Hurufu Mukatta harflerinin yerine ebced değerlerinin ve (Harf Toplamları + Harf Sayısı + Ayet Sayısı) ardışık yazılmasıyla elde edilen büyük sayı</t>
    </r>
  </si>
  <si>
    <t>Kriter-22: Her Surenin ayet sayısı ve Besmelesi'nin toplamlarının ardışık dizilimi
Yani yukarıdaki büyük sayının oluşumunda veya yandaki tablodaki her grubun eleman sayılarının ardışık dizilimi</t>
  </si>
  <si>
    <t>Kriter-19.2: Her Ayetin (Ayet No+Kilit Harf Sayısı+Kilit Harfleri Ebced Toplamı) değerlerinin ve Her ayetin Toplam Ebced değerleri ardışık sıralamasıyla elde edilen büyük sayı (Code-2)</t>
  </si>
  <si>
    <r>
      <t xml:space="preserve">Kriter-19.3: Her ayetin Toplam Ebced değerleri ve Her Ayetin (Ayet No+Kilit Harf Sayısı+Kilit Harfleri Ebced Toplamı) değerlerinin ardışık </t>
    </r>
    <r>
      <rPr>
        <b/>
        <sz val="18"/>
        <color rgb="FFFF0000"/>
        <rFont val="Calibri"/>
        <family val="2"/>
        <charset val="162"/>
        <scheme val="minor"/>
      </rPr>
      <t>Ters sıralamasıyla</t>
    </r>
    <r>
      <rPr>
        <b/>
        <sz val="18"/>
        <color theme="1"/>
        <rFont val="Calibri"/>
        <family val="2"/>
        <charset val="162"/>
        <scheme val="minor"/>
      </rPr>
      <t xml:space="preserve"> elde edilen büyük sayı (Code-1-Ters)</t>
    </r>
  </si>
  <si>
    <r>
      <t xml:space="preserve">Kriter-19.4: Her ayetin Toplam Ebced değerleri ve Her Ayetin (Ayet No+Kilit Harf Sayısı+Kilit Harfleri Ebced Toplamı) değerlerinin ardışık </t>
    </r>
    <r>
      <rPr>
        <b/>
        <sz val="18"/>
        <color rgb="FFFF0000"/>
        <rFont val="Calibri"/>
        <family val="2"/>
        <charset val="162"/>
        <scheme val="minor"/>
      </rPr>
      <t>Ters sıralamasıyla</t>
    </r>
    <r>
      <rPr>
        <b/>
        <sz val="18"/>
        <color theme="1"/>
        <rFont val="Calibri"/>
        <family val="2"/>
        <charset val="162"/>
        <scheme val="minor"/>
      </rPr>
      <t xml:space="preserve"> elde edilen büyük sayı (Code-2-Ters)</t>
    </r>
  </si>
  <si>
    <t xml:space="preserve">4084084084070601008401007084040604040707040604040100406088404060408404087040407040810070401004084040701001006070704040840840404040404040840701004040408404070604070404060404070404060406040704010060406010040100704070404040884040406070601004010070404070404040401004070404070404040601004040604010040407040404070601004040407040100404040407040407040407040408404070408407040608408704070404070810040407060701006070404040100407040810040607070701004010070408840840404040407040404040401004040407040404010040406010070404070408404070407040704081006040704010040100860860401007040701004088100810040704010070707070607040407060407040840404070601007010040704070401008408404010060404040407040704010040404040406040707040404070404040404087040608701004060707070404040404084040404070840701004070404084040604010040404040404010040100404060604040708708404070404070404060406070406081004070404040704040404040407040407010040406040707070404010040606060404040100404070401004040404040404040406060404010040404040404040404040407040607040870100604084084060401004040604060401004040404070407010040704010040408408606084070840884040404040704040704060100404060404040
</t>
  </si>
  <si>
    <t>Ha-Mim Grubu surelerinde 42.sure 2.ayet ten başlayarak, sadece 42. sure için Ayn-Sin-Kaf harflerinin yerine ebced değerlerinin yazılmasıyla elde edilen büyük sayı</t>
  </si>
  <si>
    <t>Ha-Mim Grubu surelerinde 42.sure için Ha-Mim ve Ayn-Sin-Kaf (2.ayet ten başlayarak) harflerinin yerine ebced değerlerinin yazılmasıyla elde edilen büyük sayı</t>
  </si>
  <si>
    <t>57 54 98 ≡ 0 (mod 7)</t>
  </si>
  <si>
    <t>38064</t>
  </si>
  <si>
    <t>3 + 8 + 0 + 6 + 4</t>
  </si>
  <si>
    <t>4002  BASAMAKLI SAYI  7  SAYISINA tam olarak bölünmemektedir.  Kalan: 3</t>
  </si>
  <si>
    <t>4475  BASAMAKLI SAYI  7  SAYISINA bölündüğünde  Kalan: 2</t>
  </si>
  <si>
    <t>27648</t>
  </si>
  <si>
    <t>2 + 7 + 6 + 4 + 8</t>
  </si>
  <si>
    <t>4002  BASAMAKLI SAYI  19  SAYISINA TAM olarak bölünmektedir.  Kalan: 0</t>
  </si>
  <si>
    <t>4475  BASAMAKLI SAYI  19  SAYISINA TAM olarak bölünmektedir.  Kalan: 0</t>
  </si>
  <si>
    <t xml:space="preserve">136 141 </t>
  </si>
  <si>
    <t xml:space="preserve">141 136 </t>
  </si>
  <si>
    <t>30053</t>
  </si>
  <si>
    <t>3 + 0 + 0 + 5 + 3</t>
  </si>
  <si>
    <t xml:space="preserve">48 51 </t>
  </si>
  <si>
    <t xml:space="preserve">51 48 </t>
  </si>
  <si>
    <t/>
  </si>
  <si>
    <t>32444</t>
  </si>
  <si>
    <t>3 + 2 + 4 + 4 + 4</t>
  </si>
  <si>
    <t xml:space="preserve">80 84 </t>
  </si>
  <si>
    <t xml:space="preserve">84 80 </t>
  </si>
  <si>
    <t>15016</t>
  </si>
  <si>
    <t>1 + 5 + 0 + 1 + 6</t>
  </si>
  <si>
    <t xml:space="preserve">40 44 </t>
  </si>
  <si>
    <t xml:space="preserve">44 40 </t>
  </si>
  <si>
    <t>20031</t>
  </si>
  <si>
    <t>2 + 0 + 0 + 3 + 1</t>
  </si>
  <si>
    <t xml:space="preserve">80 86 </t>
  </si>
  <si>
    <t xml:space="preserve">86 80 </t>
  </si>
  <si>
    <t>22536</t>
  </si>
  <si>
    <t>2 + 2 + 5 + 3 + 6</t>
  </si>
  <si>
    <t xml:space="preserve">352 369 </t>
  </si>
  <si>
    <t xml:space="preserve">369 352 </t>
  </si>
  <si>
    <t xml:space="preserve">96 106 </t>
  </si>
  <si>
    <t xml:space="preserve">106 96 </t>
  </si>
  <si>
    <t xml:space="preserve">448 471 </t>
  </si>
  <si>
    <t xml:space="preserve">471 448 </t>
  </si>
  <si>
    <t xml:space="preserve">336 354 </t>
  </si>
  <si>
    <t xml:space="preserve">354 336 </t>
  </si>
  <si>
    <t xml:space="preserve">208 223 </t>
  </si>
  <si>
    <t xml:space="preserve">223 208 </t>
  </si>
  <si>
    <t xml:space="preserve">240 256 </t>
  </si>
  <si>
    <t xml:space="preserve">256 240 </t>
  </si>
  <si>
    <t xml:space="preserve">88 102 </t>
  </si>
  <si>
    <t xml:space="preserve">102 88 </t>
  </si>
  <si>
    <t>380 + 64 + 276 + 48 + 300 + 53 + 324 + 44 + 150 + 16 + 200 + 31 + 225 + 36</t>
  </si>
  <si>
    <t>≡ 0 (mod 19)</t>
  </si>
  <si>
    <t>4  BASAMAKLI SAYI  19  SAYISINA TAM olarak bölünmektedir.  Kalan: 0</t>
  </si>
  <si>
    <t>0</t>
  </si>
  <si>
    <t>380 + 64 + 276 + 48 + 57 + 54 + 98 + 300 + 53 + 324 + 44 + 150 + 16 + 200 + 31 + 225 + 36 = 2356</t>
  </si>
  <si>
    <t xml:space="preserve">176 194 </t>
  </si>
  <si>
    <t xml:space="preserve">194 176 </t>
  </si>
  <si>
    <t>= 19</t>
  </si>
  <si>
    <t>380 64   276 48   57 54 98 300 53   324 44   150 16   200 31   225 36</t>
  </si>
  <si>
    <t>41  BASAMAKLI SAYI  19  SAYISINA TAM olarak bölünmektedir.  Kalan: 0</t>
  </si>
  <si>
    <t xml:space="preserve">240 259 </t>
  </si>
  <si>
    <t xml:space="preserve">259 240 </t>
  </si>
  <si>
    <t>3 + 8 + 0 + 6 + 4 + 2 + 7 + 6 + 4 + 8 + 3 + 0 + 0 + 5 + 3 + 3 + 2 + 4 + 4 + 4 + 1 + 5 + 0 + 1 + 6 + 2 + 0 + 0 + 3 + 1 + 2 + 2 + 5 + 3 + 6</t>
  </si>
  <si>
    <t>57 54 98 380 276 300 324 150 200 225 64 48 53 44 16 31 36</t>
  </si>
  <si>
    <t>≡ 0 (mod 7)</t>
  </si>
  <si>
    <t>41  BASAMAKLI SAYI  7  SAYISINA TAM olarak bölünmektedir.  Kalan: 0</t>
  </si>
  <si>
    <t xml:space="preserve">40 55 </t>
  </si>
  <si>
    <t xml:space="preserve">55 40 </t>
  </si>
  <si>
    <t xml:space="preserve">208 229 </t>
  </si>
  <si>
    <t xml:space="preserve">229 208 </t>
  </si>
  <si>
    <t>38064 27648 30053 32444 15016 20031 22536</t>
  </si>
  <si>
    <t>35  BASAMAKLI SAYI  19  SAYISINA TAM olarak bölünmektedir.  Kalan: 0</t>
  </si>
  <si>
    <t xml:space="preserve">288 312 </t>
  </si>
  <si>
    <t xml:space="preserve">312 288 </t>
  </si>
  <si>
    <t>380 276 300 324 150 200 225 64 48 53 44 16 31 36</t>
  </si>
  <si>
    <t>35  BASAMAKLI SAYI  7  SAYISINA TAM olarak bölünmektedir.  Kalan: 0</t>
  </si>
  <si>
    <t xml:space="preserve">168 190 </t>
  </si>
  <si>
    <t xml:space="preserve">190 168 </t>
  </si>
  <si>
    <t>22536 20031 15016 32444 30053 27648 38064</t>
  </si>
  <si>
    <t xml:space="preserve">336 364 </t>
  </si>
  <si>
    <t xml:space="preserve">364 336 </t>
  </si>
  <si>
    <t>≡ 7 (mod 19)</t>
  </si>
  <si>
    <t>35  BASAMAKLI SAYI  19  SAYISINA bölündüğünde  Kalan: 7</t>
  </si>
  <si>
    <t>7</t>
  </si>
  <si>
    <t xml:space="preserve">80 101 </t>
  </si>
  <si>
    <t xml:space="preserve">101 80 </t>
  </si>
  <si>
    <t>444 324 353 368 166 231 261</t>
  </si>
  <si>
    <t>21  BASAMAKLI SAYI  7  SAYISINA TAM olarak bölünmektedir.  Kalan: 0</t>
  </si>
  <si>
    <t xml:space="preserve">88 111 </t>
  </si>
  <si>
    <t xml:space="preserve">111 88 </t>
  </si>
  <si>
    <t>4+4+4+3+2+4+3+5+3+3+6+8+1+6+6+2+3+1+2+6+1 = 77</t>
  </si>
  <si>
    <t>2  BASAMAKLI SAYI  7  SAYISINA TAM olarak bölünmektedir.  Kalan: 0</t>
  </si>
  <si>
    <t>≡ 2 (mod 7)</t>
  </si>
  <si>
    <t xml:space="preserve">480 513 </t>
  </si>
  <si>
    <t xml:space="preserve">513 480 </t>
  </si>
  <si>
    <t>38064444 27648324 30053353 32444368 15016166 20031231 22536261</t>
  </si>
  <si>
    <t>56  BASAMAKLI SAYI  7  SAYISINA TAM olarak bölünmektedir.  Kalan: 0</t>
  </si>
  <si>
    <t xml:space="preserve">160 186 </t>
  </si>
  <si>
    <t xml:space="preserve">186 160 </t>
  </si>
  <si>
    <t>3+8+0+6+4+4+4+4+2+7+6+4+8+3+2+4+3+0+0+5+3+3+5+3+3+2+4+4+4+3+6+8+1+5+0+1+6+1+6+6+2+0+0+3+1+2+3+1+2+2+5+3+6+2+6+1 = 190</t>
  </si>
  <si>
    <t>3  BASAMAKLI SAYI  19  SAYISINA TAM olarak bölünmektedir.  Kalan: 0</t>
  </si>
  <si>
    <t>57 + 54 + 98 = 209 ≡ 0 (mod 19)</t>
  </si>
  <si>
    <t xml:space="preserve">80 105 </t>
  </si>
  <si>
    <t xml:space="preserve">105 80 </t>
  </si>
  <si>
    <t>380 276 300 324 150 200 225 64 48 53 44 16 31 36 444 324 353 368 166 231 261</t>
  </si>
  <si>
    <t>5 + 7 + 5 + 4 + 9 + 8 = 38 ≡ 0 (mod 19)</t>
  </si>
  <si>
    <t xml:space="preserve">48 74 </t>
  </si>
  <si>
    <t xml:space="preserve">74 48 </t>
  </si>
  <si>
    <t>56  BASAMAKLI SAYI  19  SAYISINA bölündüğünde  Kalan: 7</t>
  </si>
  <si>
    <t xml:space="preserve">296 330 </t>
  </si>
  <si>
    <t xml:space="preserve">330 296 </t>
  </si>
  <si>
    <t>3 + 2 + 3 + 4 + 5 + 0 + 2 = 19</t>
  </si>
  <si>
    <t>2  BASAMAKLI SAYI  19  SAYISINA TAM olarak bölünmektedir.  Kalan: 0</t>
  </si>
  <si>
    <t>57 54 98 ≡ 7 (mod 19)</t>
  </si>
  <si>
    <t xml:space="preserve">80 108 </t>
  </si>
  <si>
    <t xml:space="preserve">108 80 </t>
  </si>
  <si>
    <t>40 1855 8 292</t>
  </si>
  <si>
    <t>10  BASAMAKLI SAYI  7  SAYISINA TAM olarak bölünmektedir.  Kalan: 0</t>
  </si>
  <si>
    <t>1443  BASAMAKLI SAYI  7  SAYISINA tam olarak bölünmemektedir.  Kalan: 4</t>
  </si>
  <si>
    <t xml:space="preserve">248 282 </t>
  </si>
  <si>
    <t xml:space="preserve">282 248 </t>
  </si>
  <si>
    <t>10  BASAMAKLI SAYI  19  SAYISINA TAM olarak bölünmektedir.  Kalan: 0</t>
  </si>
  <si>
    <t>1443  BASAMAKLI SAYI  19  SAYISINA TAM olarak bölünmektedir.  Kalan: 0</t>
  </si>
  <si>
    <t xml:space="preserve">480 520 </t>
  </si>
  <si>
    <t xml:space="preserve">520 480 </t>
  </si>
  <si>
    <t xml:space="preserve">440 480 </t>
  </si>
  <si>
    <t xml:space="preserve">480 440 </t>
  </si>
  <si>
    <t xml:space="preserve">208 244 </t>
  </si>
  <si>
    <t xml:space="preserve">244 208 </t>
  </si>
  <si>
    <t xml:space="preserve">288 327 </t>
  </si>
  <si>
    <t xml:space="preserve">327 288 </t>
  </si>
  <si>
    <t xml:space="preserve">120 155 </t>
  </si>
  <si>
    <t xml:space="preserve">155 120 </t>
  </si>
  <si>
    <t xml:space="preserve">400 443 </t>
  </si>
  <si>
    <t xml:space="preserve">443 400 </t>
  </si>
  <si>
    <t xml:space="preserve">488 535 </t>
  </si>
  <si>
    <t xml:space="preserve">535 488 </t>
  </si>
  <si>
    <t xml:space="preserve">160 199 </t>
  </si>
  <si>
    <t xml:space="preserve">199 160 </t>
  </si>
  <si>
    <t xml:space="preserve">48 86 </t>
  </si>
  <si>
    <t xml:space="preserve">86 48 </t>
  </si>
  <si>
    <t xml:space="preserve">160 201 </t>
  </si>
  <si>
    <t xml:space="preserve">201 160 </t>
  </si>
  <si>
    <t xml:space="preserve">120 161 </t>
  </si>
  <si>
    <t xml:space="preserve">161 120 </t>
  </si>
  <si>
    <t xml:space="preserve">128 171 </t>
  </si>
  <si>
    <t xml:space="preserve">171 128 </t>
  </si>
  <si>
    <t xml:space="preserve">336 386 </t>
  </si>
  <si>
    <t xml:space="preserve">386 336 </t>
  </si>
  <si>
    <t>380 + 64 + 276 + 48 + 300 + 53</t>
  </si>
  <si>
    <t xml:space="preserve">120 164 </t>
  </si>
  <si>
    <t xml:space="preserve">164 120 </t>
  </si>
  <si>
    <t>3 + 8 + 0 + 6 + 4 + 2 + 7 + 6 + 4 + 8 + 3 + 0 + 0 + 5 + 3</t>
  </si>
  <si>
    <t xml:space="preserve">120 165 </t>
  </si>
  <si>
    <t xml:space="preserve">165 120 </t>
  </si>
  <si>
    <t>79  BASAMAKLI SAYI  7  SAYISINA bölündüğünde  Kalan: 2</t>
  </si>
  <si>
    <t xml:space="preserve">208 257 </t>
  </si>
  <si>
    <t xml:space="preserve">257 208 </t>
  </si>
  <si>
    <t>79  BASAMAKLI SAYI  19  SAYISINA tam olarak bölünmemektedir.  Kalan: 16</t>
  </si>
  <si>
    <t xml:space="preserve">120 167 </t>
  </si>
  <si>
    <t xml:space="preserve">167 120 </t>
  </si>
  <si>
    <t xml:space="preserve">88 136 </t>
  </si>
  <si>
    <t xml:space="preserve">136 88 </t>
  </si>
  <si>
    <t>≡ 2 (mod 19)</t>
  </si>
  <si>
    <t xml:space="preserve">80 128 </t>
  </si>
  <si>
    <t xml:space="preserve">128 80 </t>
  </si>
  <si>
    <t xml:space="preserve">168 220 </t>
  </si>
  <si>
    <t xml:space="preserve">220 168 </t>
  </si>
  <si>
    <t xml:space="preserve">48 98 </t>
  </si>
  <si>
    <t xml:space="preserve">98 48 </t>
  </si>
  <si>
    <t xml:space="preserve">160 213 </t>
  </si>
  <si>
    <t xml:space="preserve">213 160 </t>
  </si>
  <si>
    <t xml:space="preserve">160 214 </t>
  </si>
  <si>
    <t xml:space="preserve">214 160 </t>
  </si>
  <si>
    <t>1143  BASAMAKLI SAYI  7  SAYISINA TAM olarak bölünmektedir.  Kalan: 0</t>
  </si>
  <si>
    <t xml:space="preserve">128 183 </t>
  </si>
  <si>
    <t xml:space="preserve">183 128 </t>
  </si>
  <si>
    <t>1143  BASAMAKLI SAYI  19  SAYISINA TAM olarak bölünmektedir.  Kalan: 0</t>
  </si>
  <si>
    <t xml:space="preserve">240 298 </t>
  </si>
  <si>
    <t xml:space="preserve">298 240 </t>
  </si>
  <si>
    <t>324 + 44 + 150 + 16 + 200 + 31 + 225 + 36</t>
  </si>
  <si>
    <t xml:space="preserve">40 94 </t>
  </si>
  <si>
    <t xml:space="preserve">94 40 </t>
  </si>
  <si>
    <t>3 + 2 + 4 + 4 + 4 + 1 + 5 + 0 + 1 + 6 + 2 + 0 + 0 + 3 + 1 + 2 + 2 + 5 + 3 + 6</t>
  </si>
  <si>
    <t xml:space="preserve">0 54 </t>
  </si>
  <si>
    <t xml:space="preserve">54 0 </t>
  </si>
  <si>
    <t xml:space="preserve">64 123 </t>
  </si>
  <si>
    <t xml:space="preserve">123 64 </t>
  </si>
  <si>
    <t xml:space="preserve">200 261 </t>
  </si>
  <si>
    <t xml:space="preserve">261 200 </t>
  </si>
  <si>
    <t xml:space="preserve">120 180 </t>
  </si>
  <si>
    <t xml:space="preserve">180 120 </t>
  </si>
  <si>
    <t xml:space="preserve">248 313 </t>
  </si>
  <si>
    <t xml:space="preserve">313 248 </t>
  </si>
  <si>
    <t xml:space="preserve">40 100 </t>
  </si>
  <si>
    <t xml:space="preserve">100 40 </t>
  </si>
  <si>
    <t xml:space="preserve">120 183 </t>
  </si>
  <si>
    <t xml:space="preserve">183 120 </t>
  </si>
  <si>
    <t xml:space="preserve">80 143 </t>
  </si>
  <si>
    <t xml:space="preserve">143 80 </t>
  </si>
  <si>
    <t xml:space="preserve">80 144 </t>
  </si>
  <si>
    <t xml:space="preserve">144 80 </t>
  </si>
  <si>
    <t xml:space="preserve">8 72 </t>
  </si>
  <si>
    <t xml:space="preserve">72 8 </t>
  </si>
  <si>
    <t>324 + 44 + 276 + 48 + 300 + 53</t>
  </si>
  <si>
    <t xml:space="preserve">368 442 </t>
  </si>
  <si>
    <t xml:space="preserve">442 368 </t>
  </si>
  <si>
    <t>3 + 2 + 4 + 4 + 4 + 2 + 7 + 6 + 4 + 8 + 3 + 0 + 0 + 5 + 3</t>
  </si>
  <si>
    <t xml:space="preserve">136 206 </t>
  </si>
  <si>
    <t xml:space="preserve">206 136 </t>
  </si>
  <si>
    <t xml:space="preserve">240 312 </t>
  </si>
  <si>
    <t xml:space="preserve">312 240 </t>
  </si>
  <si>
    <t xml:space="preserve">720 805 </t>
  </si>
  <si>
    <t xml:space="preserve">805 720 </t>
  </si>
  <si>
    <t>1208  BASAMAKLI SAYI  7  SAYISINA tam olarak bölünmemektedir.  Kalan: 6</t>
  </si>
  <si>
    <t xml:space="preserve">128 200 </t>
  </si>
  <si>
    <t xml:space="preserve">200 128 </t>
  </si>
  <si>
    <t>1208  BASAMAKLI SAYI  19  SAYISINA TAM olarak bölünmektedir.  Kalan: 0</t>
  </si>
  <si>
    <t xml:space="preserve">40 110 </t>
  </si>
  <si>
    <t xml:space="preserve">110 40 </t>
  </si>
  <si>
    <t xml:space="preserve">80 152 </t>
  </si>
  <si>
    <t xml:space="preserve">152 80 </t>
  </si>
  <si>
    <t xml:space="preserve">48 121 </t>
  </si>
  <si>
    <t xml:space="preserve">121 48 </t>
  </si>
  <si>
    <t xml:space="preserve">128 204 </t>
  </si>
  <si>
    <t xml:space="preserve">204 128 </t>
  </si>
  <si>
    <t xml:space="preserve">160 237 </t>
  </si>
  <si>
    <t xml:space="preserve">237 160 </t>
  </si>
  <si>
    <t xml:space="preserve">120 197 </t>
  </si>
  <si>
    <t xml:space="preserve">197 120 </t>
  </si>
  <si>
    <t xml:space="preserve">264 348 </t>
  </si>
  <si>
    <t xml:space="preserve">348 264 </t>
  </si>
  <si>
    <t>380 + 64 + 150 + 16 + 200 + 31 + 225 + 36</t>
  </si>
  <si>
    <t xml:space="preserve">120 199 </t>
  </si>
  <si>
    <t xml:space="preserve">199 120 </t>
  </si>
  <si>
    <t>3 + 8 + 0 + 6 + 4 + 1 + 5 + 0 + 1 + 6 + 2 + 0 + 0 + 3 + 1 + 2 + 2 + 5 + 3 + 6</t>
  </si>
  <si>
    <t xml:space="preserve">88 168 </t>
  </si>
  <si>
    <t xml:space="preserve">168 88 </t>
  </si>
  <si>
    <t xml:space="preserve">448 538 </t>
  </si>
  <si>
    <t xml:space="preserve">538 448 </t>
  </si>
  <si>
    <t xml:space="preserve">160 243 </t>
  </si>
  <si>
    <t xml:space="preserve">243 160 </t>
  </si>
  <si>
    <t xml:space="preserve">176 262 </t>
  </si>
  <si>
    <t xml:space="preserve">262 176 </t>
  </si>
  <si>
    <t xml:space="preserve">40 122 </t>
  </si>
  <si>
    <t xml:space="preserve">122 40 </t>
  </si>
  <si>
    <t xml:space="preserve">320 410 </t>
  </si>
  <si>
    <t xml:space="preserve">410 320 </t>
  </si>
  <si>
    <t xml:space="preserve">376 470 </t>
  </si>
  <si>
    <t xml:space="preserve">470 376 </t>
  </si>
  <si>
    <t xml:space="preserve">168 257 </t>
  </si>
  <si>
    <t xml:space="preserve">257 168 </t>
  </si>
  <si>
    <t>989  BASAMAKLI SAYI  7  SAYISINA tam olarak bölünmemektedir.  Kalan: 5</t>
  </si>
  <si>
    <t xml:space="preserve">200 290 </t>
  </si>
  <si>
    <t xml:space="preserve">290 200 </t>
  </si>
  <si>
    <t>989  BASAMAKLI SAYI  19  SAYISINA TAM olarak bölünmektedir.  Kalan: 0</t>
  </si>
  <si>
    <t xml:space="preserve">136 143 </t>
  </si>
  <si>
    <t xml:space="preserve">143 136 </t>
  </si>
  <si>
    <t xml:space="preserve">80 85 </t>
  </si>
  <si>
    <t xml:space="preserve">85 80 </t>
  </si>
  <si>
    <t xml:space="preserve">120 127 </t>
  </si>
  <si>
    <t xml:space="preserve">127 120 </t>
  </si>
  <si>
    <t xml:space="preserve">208 219 </t>
  </si>
  <si>
    <t xml:space="preserve">219 208 </t>
  </si>
  <si>
    <t xml:space="preserve">296 311 </t>
  </si>
  <si>
    <t xml:space="preserve">311 296 </t>
  </si>
  <si>
    <t xml:space="preserve">80 89 </t>
  </si>
  <si>
    <t xml:space="preserve">89 80 </t>
  </si>
  <si>
    <t xml:space="preserve">208 222 </t>
  </si>
  <si>
    <t xml:space="preserve">222 208 </t>
  </si>
  <si>
    <t xml:space="preserve">120 132 </t>
  </si>
  <si>
    <t xml:space="preserve">132 120 </t>
  </si>
  <si>
    <t xml:space="preserve">80 92 </t>
  </si>
  <si>
    <t xml:space="preserve">92 80 </t>
  </si>
  <si>
    <t xml:space="preserve">80 93 </t>
  </si>
  <si>
    <t xml:space="preserve">93 80 </t>
  </si>
  <si>
    <t xml:space="preserve">304 326 </t>
  </si>
  <si>
    <t xml:space="preserve">326 304 </t>
  </si>
  <si>
    <t xml:space="preserve">120 136 </t>
  </si>
  <si>
    <t xml:space="preserve">136 120 </t>
  </si>
  <si>
    <t xml:space="preserve">320 342 </t>
  </si>
  <si>
    <t xml:space="preserve">342 320 </t>
  </si>
  <si>
    <t xml:space="preserve">296 320 </t>
  </si>
  <si>
    <t xml:space="preserve">320 296 </t>
  </si>
  <si>
    <t>931  BASAMAKLI SAYI  7  SAYISINA TAM olarak bölünmektedir.  Kalan: 0</t>
  </si>
  <si>
    <t xml:space="preserve">184 207 </t>
  </si>
  <si>
    <t xml:space="preserve">207 184 </t>
  </si>
  <si>
    <t>931  BASAMAKLI SAYI  19  SAYISINA tam olarak bölünmemektedir.  Kalan: 17</t>
  </si>
  <si>
    <t xml:space="preserve">248 272 </t>
  </si>
  <si>
    <t xml:space="preserve">272 248 </t>
  </si>
  <si>
    <t xml:space="preserve">40 59 </t>
  </si>
  <si>
    <t xml:space="preserve">59 40 </t>
  </si>
  <si>
    <t xml:space="preserve">88 110 </t>
  </si>
  <si>
    <t xml:space="preserve">110 88 </t>
  </si>
  <si>
    <t xml:space="preserve">328 357 </t>
  </si>
  <si>
    <t xml:space="preserve">357 328 </t>
  </si>
  <si>
    <t xml:space="preserve">200 226 </t>
  </si>
  <si>
    <t xml:space="preserve">226 200 </t>
  </si>
  <si>
    <t xml:space="preserve">480 514 </t>
  </si>
  <si>
    <t xml:space="preserve">514 480 </t>
  </si>
  <si>
    <t xml:space="preserve">288 319 </t>
  </si>
  <si>
    <t xml:space="preserve">319 288 </t>
  </si>
  <si>
    <t xml:space="preserve">240 270 </t>
  </si>
  <si>
    <t xml:space="preserve">270 240 </t>
  </si>
  <si>
    <t xml:space="preserve">528 567 </t>
  </si>
  <si>
    <t xml:space="preserve">567 528 </t>
  </si>
  <si>
    <t xml:space="preserve">80 109 </t>
  </si>
  <si>
    <t xml:space="preserve">109 80 </t>
  </si>
  <si>
    <t xml:space="preserve">88 119 </t>
  </si>
  <si>
    <t xml:space="preserve">119 88 </t>
  </si>
  <si>
    <t xml:space="preserve">168 202 </t>
  </si>
  <si>
    <t xml:space="preserve">202 168 </t>
  </si>
  <si>
    <t xml:space="preserve">256 295 </t>
  </si>
  <si>
    <t xml:space="preserve">295 256 </t>
  </si>
  <si>
    <t xml:space="preserve">88 123 </t>
  </si>
  <si>
    <t xml:space="preserve">123 88 </t>
  </si>
  <si>
    <t>903  BASAMAKLI SAYI  7  SAYISINA bölündüğünde  Kalan: 2</t>
  </si>
  <si>
    <t xml:space="preserve">296 338 </t>
  </si>
  <si>
    <t xml:space="preserve">338 296 </t>
  </si>
  <si>
    <t>903  BASAMAKLI SAYI  19  SAYISINA tam olarak bölünmemektedir.  Kalan: 4</t>
  </si>
  <si>
    <t xml:space="preserve">104 143 </t>
  </si>
  <si>
    <t xml:space="preserve">143 104 </t>
  </si>
  <si>
    <t xml:space="preserve">128 167 </t>
  </si>
  <si>
    <t xml:space="preserve">167 128 </t>
  </si>
  <si>
    <t xml:space="preserve">160 200 </t>
  </si>
  <si>
    <t xml:space="preserve">200 160 </t>
  </si>
  <si>
    <t xml:space="preserve">240 283 </t>
  </si>
  <si>
    <t xml:space="preserve">283 240 </t>
  </si>
  <si>
    <t xml:space="preserve">88 129 </t>
  </si>
  <si>
    <t xml:space="preserve">129 88 </t>
  </si>
  <si>
    <t xml:space="preserve">176 221 </t>
  </si>
  <si>
    <t xml:space="preserve">221 176 </t>
  </si>
  <si>
    <t xml:space="preserve">448 500 </t>
  </si>
  <si>
    <t xml:space="preserve">500 448 </t>
  </si>
  <si>
    <t xml:space="preserve">80 123 </t>
  </si>
  <si>
    <t xml:space="preserve">123 80 </t>
  </si>
  <si>
    <t xml:space="preserve">216 265 </t>
  </si>
  <si>
    <t xml:space="preserve">265 216 </t>
  </si>
  <si>
    <t xml:space="preserve">200 248 </t>
  </si>
  <si>
    <t xml:space="preserve">248 200 </t>
  </si>
  <si>
    <t xml:space="preserve">360 413 </t>
  </si>
  <si>
    <t xml:space="preserve">413 360 </t>
  </si>
  <si>
    <t xml:space="preserve">280 332 </t>
  </si>
  <si>
    <t xml:space="preserve">332 280 </t>
  </si>
  <si>
    <t xml:space="preserve">208 260 </t>
  </si>
  <si>
    <t xml:space="preserve">260 208 </t>
  </si>
  <si>
    <t xml:space="preserve">648 712 </t>
  </si>
  <si>
    <t xml:space="preserve">712 648 </t>
  </si>
  <si>
    <t xml:space="preserve">288 344 </t>
  </si>
  <si>
    <t xml:space="preserve">344 288 </t>
  </si>
  <si>
    <t xml:space="preserve">120 172 </t>
  </si>
  <si>
    <t xml:space="preserve">172 120 </t>
  </si>
  <si>
    <t>2351  BASAMAKLI SAYI  7  SAYISINA TAM olarak bölünmektedir.  Kalan: 0</t>
  </si>
  <si>
    <t xml:space="preserve">416 478 </t>
  </si>
  <si>
    <t xml:space="preserve">478 416 </t>
  </si>
  <si>
    <t>2351  BASAMAKLI SAYI  19  SAYISINA tam olarak bölünmemektedir.  Kalan: 5</t>
  </si>
  <si>
    <t xml:space="preserve">80 133 </t>
  </si>
  <si>
    <t xml:space="preserve">133 80 </t>
  </si>
  <si>
    <t xml:space="preserve">280 339 </t>
  </si>
  <si>
    <t xml:space="preserve">339 280 </t>
  </si>
  <si>
    <t xml:space="preserve">176 235 </t>
  </si>
  <si>
    <t xml:space="preserve">235 176 </t>
  </si>
  <si>
    <t xml:space="preserve">208 268 </t>
  </si>
  <si>
    <t xml:space="preserve">268 208 </t>
  </si>
  <si>
    <t xml:space="preserve">230 235 </t>
  </si>
  <si>
    <t xml:space="preserve">235 230 </t>
  </si>
  <si>
    <t xml:space="preserve">266 275 </t>
  </si>
  <si>
    <t xml:space="preserve">275 266 </t>
  </si>
  <si>
    <t xml:space="preserve">360 371 </t>
  </si>
  <si>
    <t xml:space="preserve">371 360 </t>
  </si>
  <si>
    <t xml:space="preserve">584 603 </t>
  </si>
  <si>
    <t xml:space="preserve">603 584 </t>
  </si>
  <si>
    <t xml:space="preserve">308 321 </t>
  </si>
  <si>
    <t xml:space="preserve">321 308 </t>
  </si>
  <si>
    <t xml:space="preserve">846 867 </t>
  </si>
  <si>
    <t xml:space="preserve">867 846 </t>
  </si>
  <si>
    <t xml:space="preserve">406 425 </t>
  </si>
  <si>
    <t xml:space="preserve">425 406 </t>
  </si>
  <si>
    <t xml:space="preserve">298 313 </t>
  </si>
  <si>
    <t xml:space="preserve">313 298 </t>
  </si>
  <si>
    <t xml:space="preserve">278 295 </t>
  </si>
  <si>
    <t xml:space="preserve">295 278 </t>
  </si>
  <si>
    <t xml:space="preserve">810 837 </t>
  </si>
  <si>
    <t xml:space="preserve">837 810 </t>
  </si>
  <si>
    <t xml:space="preserve">650 672 </t>
  </si>
  <si>
    <t xml:space="preserve">672 650 </t>
  </si>
  <si>
    <t xml:space="preserve">1096 1131 </t>
  </si>
  <si>
    <t xml:space="preserve">1131 1096 </t>
  </si>
  <si>
    <t xml:space="preserve">1230 1267 </t>
  </si>
  <si>
    <t xml:space="preserve">1267 1230 </t>
  </si>
  <si>
    <t xml:space="preserve">1368 1410 </t>
  </si>
  <si>
    <t xml:space="preserve">1410 1368 </t>
  </si>
  <si>
    <t xml:space="preserve">604 634 </t>
  </si>
  <si>
    <t xml:space="preserve">634 604 </t>
  </si>
  <si>
    <t>2351  BASAMAKLI SAYI  7  SAYISINA tam olarak bölünmemektedir.  Kalan: 5</t>
  </si>
  <si>
    <t xml:space="preserve">488 513 </t>
  </si>
  <si>
    <t xml:space="preserve">513 488 </t>
  </si>
  <si>
    <t>2351  BASAMAKLI SAYI  19  SAYISINA TAM olarak bölünmektedir.  Kalan: 0</t>
  </si>
  <si>
    <t xml:space="preserve">848 881 </t>
  </si>
  <si>
    <t xml:space="preserve">881 848 </t>
  </si>
  <si>
    <t xml:space="preserve">380 404 </t>
  </si>
  <si>
    <t xml:space="preserve">404 380 </t>
  </si>
  <si>
    <t xml:space="preserve">224 252 </t>
  </si>
  <si>
    <t xml:space="preserve">252 224 </t>
  </si>
  <si>
    <t xml:space="preserve">680 715 </t>
  </si>
  <si>
    <t xml:space="preserve">715 680 </t>
  </si>
  <si>
    <t xml:space="preserve">878 917 </t>
  </si>
  <si>
    <t xml:space="preserve">917 878 </t>
  </si>
  <si>
    <t xml:space="preserve">914 954 </t>
  </si>
  <si>
    <t xml:space="preserve">954 914 </t>
  </si>
  <si>
    <t xml:space="preserve">834 873 </t>
  </si>
  <si>
    <t xml:space="preserve">873 834 </t>
  </si>
  <si>
    <t xml:space="preserve">660 695 </t>
  </si>
  <si>
    <t xml:space="preserve">695 660 </t>
  </si>
  <si>
    <t xml:space="preserve">408 443 </t>
  </si>
  <si>
    <t xml:space="preserve">443 408 </t>
  </si>
  <si>
    <t xml:space="preserve">440 473 </t>
  </si>
  <si>
    <t xml:space="preserve">473 440 </t>
  </si>
  <si>
    <t xml:space="preserve">346 382 </t>
  </si>
  <si>
    <t xml:space="preserve">382 346 </t>
  </si>
  <si>
    <t xml:space="preserve">680 721 </t>
  </si>
  <si>
    <t xml:space="preserve">721 680 </t>
  </si>
  <si>
    <t xml:space="preserve">440 479 </t>
  </si>
  <si>
    <t xml:space="preserve">479 440 </t>
  </si>
  <si>
    <t xml:space="preserve">350 389 </t>
  </si>
  <si>
    <t xml:space="preserve">389 350 </t>
  </si>
  <si>
    <t xml:space="preserve">158 194 </t>
  </si>
  <si>
    <t xml:space="preserve">194 158 </t>
  </si>
  <si>
    <t xml:space="preserve">138 174 </t>
  </si>
  <si>
    <t xml:space="preserve">174 138 </t>
  </si>
  <si>
    <t xml:space="preserve">340 379 </t>
  </si>
  <si>
    <t xml:space="preserve">379 340 </t>
  </si>
  <si>
    <t xml:space="preserve">278 320 </t>
  </si>
  <si>
    <t xml:space="preserve">320 278 </t>
  </si>
  <si>
    <t xml:space="preserve">598 646 </t>
  </si>
  <si>
    <t xml:space="preserve">646 598 </t>
  </si>
  <si>
    <t xml:space="preserve">128 169 </t>
  </si>
  <si>
    <t xml:space="preserve">169 128 </t>
  </si>
  <si>
    <t>2351  BASAMAKLI SAYI  7  SAYISINA tam olarak bölünmemektedir.  Kalan: 4</t>
  </si>
  <si>
    <t xml:space="preserve">680 730 </t>
  </si>
  <si>
    <t xml:space="preserve">730 680 </t>
  </si>
  <si>
    <t xml:space="preserve">80 121 </t>
  </si>
  <si>
    <t xml:space="preserve">121 80 </t>
  </si>
  <si>
    <t xml:space="preserve">396 445 </t>
  </si>
  <si>
    <t xml:space="preserve">445 396 </t>
  </si>
  <si>
    <t xml:space="preserve">400 449 </t>
  </si>
  <si>
    <t xml:space="preserve">449 400 </t>
  </si>
  <si>
    <t xml:space="preserve">528 580 </t>
  </si>
  <si>
    <t xml:space="preserve">580 528 </t>
  </si>
  <si>
    <t xml:space="preserve">230 278 </t>
  </si>
  <si>
    <t xml:space="preserve">278 230 </t>
  </si>
  <si>
    <t xml:space="preserve">620 676 </t>
  </si>
  <si>
    <t xml:space="preserve">676 620 </t>
  </si>
  <si>
    <t xml:space="preserve">1200 1266 </t>
  </si>
  <si>
    <t xml:space="preserve">1266 1200 </t>
  </si>
  <si>
    <t xml:space="preserve">380 435 </t>
  </si>
  <si>
    <t xml:space="preserve">435 380 </t>
  </si>
  <si>
    <t xml:space="preserve">680 742 </t>
  </si>
  <si>
    <t xml:space="preserve">742 680 </t>
  </si>
  <si>
    <t xml:space="preserve">994 1062 </t>
  </si>
  <si>
    <t xml:space="preserve">1062 994 </t>
  </si>
  <si>
    <t xml:space="preserve">360 416 </t>
  </si>
  <si>
    <t xml:space="preserve">416 360 </t>
  </si>
  <si>
    <t xml:space="preserve">570 629 </t>
  </si>
  <si>
    <t xml:space="preserve">629 570 </t>
  </si>
  <si>
    <t xml:space="preserve">422 485 </t>
  </si>
  <si>
    <t xml:space="preserve">485 422 </t>
  </si>
  <si>
    <t xml:space="preserve">676 743 </t>
  </si>
  <si>
    <t xml:space="preserve">743 676 </t>
  </si>
  <si>
    <t xml:space="preserve">220 278 </t>
  </si>
  <si>
    <t xml:space="preserve">278 220 </t>
  </si>
  <si>
    <t xml:space="preserve">40 43 </t>
  </si>
  <si>
    <t xml:space="preserve">43 40 </t>
  </si>
  <si>
    <t xml:space="preserve">88 95 </t>
  </si>
  <si>
    <t xml:space="preserve">95 88 </t>
  </si>
  <si>
    <t xml:space="preserve">168 178 </t>
  </si>
  <si>
    <t xml:space="preserve">178 168 </t>
  </si>
  <si>
    <t xml:space="preserve">80 88 </t>
  </si>
  <si>
    <t xml:space="preserve">88 80 </t>
  </si>
  <si>
    <t xml:space="preserve">120 130 </t>
  </si>
  <si>
    <t xml:space="preserve">130 120 </t>
  </si>
  <si>
    <t xml:space="preserve">160 172 </t>
  </si>
  <si>
    <t xml:space="preserve">172 160 </t>
  </si>
  <si>
    <t xml:space="preserve">160 173 </t>
  </si>
  <si>
    <t xml:space="preserve">173 160 </t>
  </si>
  <si>
    <t xml:space="preserve">160 174 </t>
  </si>
  <si>
    <t xml:space="preserve">174 160 </t>
  </si>
  <si>
    <t xml:space="preserve">160 175 </t>
  </si>
  <si>
    <t xml:space="preserve">175 160 </t>
  </si>
  <si>
    <t xml:space="preserve">160 176 </t>
  </si>
  <si>
    <t xml:space="preserve">176 160 </t>
  </si>
  <si>
    <t xml:space="preserve">248 268 </t>
  </si>
  <si>
    <t xml:space="preserve">268 248 </t>
  </si>
  <si>
    <t xml:space="preserve">80 97 </t>
  </si>
  <si>
    <t xml:space="preserve">97 80 </t>
  </si>
  <si>
    <t xml:space="preserve">160 180 </t>
  </si>
  <si>
    <t xml:space="preserve">180 160 </t>
  </si>
  <si>
    <t xml:space="preserve">256 281 </t>
  </si>
  <si>
    <t xml:space="preserve">281 256 </t>
  </si>
  <si>
    <t xml:space="preserve">128 150 </t>
  </si>
  <si>
    <t xml:space="preserve">150 128 </t>
  </si>
  <si>
    <t xml:space="preserve">208 233 </t>
  </si>
  <si>
    <t xml:space="preserve">233 208 </t>
  </si>
  <si>
    <t xml:space="preserve">240 267 </t>
  </si>
  <si>
    <t xml:space="preserve">267 240 </t>
  </si>
  <si>
    <t xml:space="preserve">120 145 </t>
  </si>
  <si>
    <t xml:space="preserve">145 120 </t>
  </si>
  <si>
    <t xml:space="preserve">280 310 </t>
  </si>
  <si>
    <t xml:space="preserve">310 280 </t>
  </si>
  <si>
    <t xml:space="preserve">280 311 </t>
  </si>
  <si>
    <t xml:space="preserve">311 280 </t>
  </si>
  <si>
    <t xml:space="preserve">160 189 </t>
  </si>
  <si>
    <t xml:space="preserve">189 160 </t>
  </si>
  <si>
    <t xml:space="preserve">160 190 </t>
  </si>
  <si>
    <t xml:space="preserve">190 160 </t>
  </si>
  <si>
    <t xml:space="preserve">0 27 </t>
  </si>
  <si>
    <t xml:space="preserve">27 0 </t>
  </si>
  <si>
    <t xml:space="preserve">80 110 </t>
  </si>
  <si>
    <t xml:space="preserve">110 80 </t>
  </si>
  <si>
    <t>183  BASAMAKLI SAYI  7  SAYISINA tam olarak bölünmemektedir.  Kalan: 4</t>
  </si>
  <si>
    <t xml:space="preserve">176 211 </t>
  </si>
  <si>
    <t xml:space="preserve">211 176 </t>
  </si>
  <si>
    <t>183  BASAMAKLI SAYI  19  SAYISINA TAM olarak bölünmektedir.  Kalan: 0</t>
  </si>
  <si>
    <t xml:space="preserve">96 130 </t>
  </si>
  <si>
    <t xml:space="preserve">130 96 </t>
  </si>
  <si>
    <t xml:space="preserve">80 113 </t>
  </si>
  <si>
    <t xml:space="preserve">113 80 </t>
  </si>
  <si>
    <t xml:space="preserve">552 601 </t>
  </si>
  <si>
    <t xml:space="preserve">601 552 </t>
  </si>
  <si>
    <t xml:space="preserve">256 297 </t>
  </si>
  <si>
    <t xml:space="preserve">297 256 </t>
  </si>
  <si>
    <t xml:space="preserve">40 75 </t>
  </si>
  <si>
    <t xml:space="preserve">75 40 </t>
  </si>
  <si>
    <t xml:space="preserve">88 127 </t>
  </si>
  <si>
    <t xml:space="preserve">127 88 </t>
  </si>
  <si>
    <t xml:space="preserve">168 210 </t>
  </si>
  <si>
    <t xml:space="preserve">210 168 </t>
  </si>
  <si>
    <t>71  BASAMAKLI SAYI  7  SAYISINA tam olarak bölünmemektedir.  Kalan: 6</t>
  </si>
  <si>
    <t xml:space="preserve">48 88 </t>
  </si>
  <si>
    <t xml:space="preserve">88 48 </t>
  </si>
  <si>
    <t>71  BASAMAKLI SAYI  19  SAYISINA TAM olarak bölünmektedir.  Kalan: 0</t>
  </si>
  <si>
    <t xml:space="preserve">240 285 </t>
  </si>
  <si>
    <t xml:space="preserve">285 240 </t>
  </si>
  <si>
    <t xml:space="preserve">200 245 </t>
  </si>
  <si>
    <t xml:space="preserve">245 200 </t>
  </si>
  <si>
    <t xml:space="preserve">200 246 </t>
  </si>
  <si>
    <t xml:space="preserve">246 200 </t>
  </si>
  <si>
    <t xml:space="preserve">128 175 </t>
  </si>
  <si>
    <t xml:space="preserve">175 128 </t>
  </si>
  <si>
    <t xml:space="preserve">40 85 </t>
  </si>
  <si>
    <t xml:space="preserve">85 40 </t>
  </si>
  <si>
    <t xml:space="preserve">208 259 </t>
  </si>
  <si>
    <t xml:space="preserve">259 208 </t>
  </si>
  <si>
    <t xml:space="preserve">120 169 </t>
  </si>
  <si>
    <t xml:space="preserve">169 120 </t>
  </si>
  <si>
    <t>1764  BASAMAKLI SAYI  7  SAYISINA tam olarak bölünmemektedir.  Kalan: 4</t>
  </si>
  <si>
    <t>1764  BASAMAKLI SAYI  19  SAYISINA TAM olarak bölünmektedir.  Kalan: 0</t>
  </si>
  <si>
    <t xml:space="preserve">240 294 </t>
  </si>
  <si>
    <t xml:space="preserve">294 240 </t>
  </si>
  <si>
    <t xml:space="preserve">88 140 </t>
  </si>
  <si>
    <t xml:space="preserve">140 88 </t>
  </si>
  <si>
    <t xml:space="preserve">120 173 </t>
  </si>
  <si>
    <t xml:space="preserve">173 120 </t>
  </si>
  <si>
    <t xml:space="preserve">208 265 </t>
  </si>
  <si>
    <t xml:space="preserve">265 208 </t>
  </si>
  <si>
    <t xml:space="preserve">120 175 </t>
  </si>
  <si>
    <t xml:space="preserve">175 120 </t>
  </si>
  <si>
    <t xml:space="preserve">160 217 </t>
  </si>
  <si>
    <t xml:space="preserve">217 160 </t>
  </si>
  <si>
    <t xml:space="preserve">120 177 </t>
  </si>
  <si>
    <t xml:space="preserve">177 120 </t>
  </si>
  <si>
    <t xml:space="preserve">240 301 </t>
  </si>
  <si>
    <t xml:space="preserve">301 240 </t>
  </si>
  <si>
    <t xml:space="preserve">80 138 </t>
  </si>
  <si>
    <t xml:space="preserve">138 80 </t>
  </si>
  <si>
    <t xml:space="preserve">240 303 </t>
  </si>
  <si>
    <t xml:space="preserve">303 240 </t>
  </si>
  <si>
    <t xml:space="preserve">200 263 </t>
  </si>
  <si>
    <t xml:space="preserve">263 200 </t>
  </si>
  <si>
    <t xml:space="preserve">80 141 </t>
  </si>
  <si>
    <t xml:space="preserve">141 80 </t>
  </si>
  <si>
    <t xml:space="preserve">160 225 </t>
  </si>
  <si>
    <t xml:space="preserve">225 160 </t>
  </si>
  <si>
    <t xml:space="preserve">120 185 </t>
  </si>
  <si>
    <t xml:space="preserve">185 120 </t>
  </si>
  <si>
    <t xml:space="preserve">168 236 </t>
  </si>
  <si>
    <t xml:space="preserve">236 168 </t>
  </si>
  <si>
    <t xml:space="preserve">120 187 </t>
  </si>
  <si>
    <t xml:space="preserve">187 120 </t>
  </si>
  <si>
    <t xml:space="preserve">248 320 </t>
  </si>
  <si>
    <t xml:space="preserve">320 248 </t>
  </si>
  <si>
    <t xml:space="preserve">80 148 </t>
  </si>
  <si>
    <t xml:space="preserve">148 80 </t>
  </si>
  <si>
    <t xml:space="preserve">120 190 </t>
  </si>
  <si>
    <t xml:space="preserve">190 120 </t>
  </si>
  <si>
    <t>100  BASAMAKLI SAYI  7  SAYISINA bölündüğünde  Kalan: 2</t>
  </si>
  <si>
    <t xml:space="preserve">120 192 </t>
  </si>
  <si>
    <t xml:space="preserve">192 120 </t>
  </si>
  <si>
    <t>100  BASAMAKLI SAYI  19  SAYISINA bölündüğünde  Kalan: 2</t>
  </si>
  <si>
    <t xml:space="preserve">88 161 </t>
  </si>
  <si>
    <t xml:space="preserve">161 88 </t>
  </si>
  <si>
    <t xml:space="preserve">168 244 </t>
  </si>
  <si>
    <t xml:space="preserve">244 168 </t>
  </si>
  <si>
    <t xml:space="preserve">160 236 </t>
  </si>
  <si>
    <t xml:space="preserve">236 160 </t>
  </si>
  <si>
    <t xml:space="preserve">80 155 </t>
  </si>
  <si>
    <t xml:space="preserve">155 80 </t>
  </si>
  <si>
    <t xml:space="preserve">120 198 </t>
  </si>
  <si>
    <t xml:space="preserve">198 120 </t>
  </si>
  <si>
    <t xml:space="preserve">200 281 </t>
  </si>
  <si>
    <t xml:space="preserve">281 200 </t>
  </si>
  <si>
    <t xml:space="preserve">120 200 </t>
  </si>
  <si>
    <t xml:space="preserve">200 120 </t>
  </si>
  <si>
    <t xml:space="preserve">96 178 </t>
  </si>
  <si>
    <t xml:space="preserve">178 96 </t>
  </si>
  <si>
    <t>14  BASAMAKLI SAYI  7  SAYISINA bölündüğünde  Kalan: 2</t>
  </si>
  <si>
    <t xml:space="preserve">200 284 </t>
  </si>
  <si>
    <t xml:space="preserve">284 200 </t>
  </si>
  <si>
    <t>14  BASAMAKLI SAYI  19  SAYISINA TAM olarak bölünmektedir.  Kalan: 0</t>
  </si>
  <si>
    <t xml:space="preserve">208 294 </t>
  </si>
  <si>
    <t xml:space="preserve">294 208 </t>
  </si>
  <si>
    <t xml:space="preserve">48 131 </t>
  </si>
  <si>
    <t xml:space="preserve">131 48 </t>
  </si>
  <si>
    <t xml:space="preserve">88 173 </t>
  </si>
  <si>
    <t xml:space="preserve">173 88 </t>
  </si>
  <si>
    <t xml:space="preserve">128 215 </t>
  </si>
  <si>
    <t xml:space="preserve">215 128 </t>
  </si>
  <si>
    <t xml:space="preserve">128 216 </t>
  </si>
  <si>
    <t xml:space="preserve">216 128 </t>
  </si>
  <si>
    <t xml:space="preserve">208 300 </t>
  </si>
  <si>
    <t xml:space="preserve">300 208 </t>
  </si>
  <si>
    <t xml:space="preserve">120 210 </t>
  </si>
  <si>
    <t xml:space="preserve">210 120 </t>
  </si>
  <si>
    <t xml:space="preserve">80 170 </t>
  </si>
  <si>
    <t xml:space="preserve">170 80 </t>
  </si>
  <si>
    <t xml:space="preserve">128 221 </t>
  </si>
  <si>
    <t xml:space="preserve">221 128 </t>
  </si>
  <si>
    <t xml:space="preserve">120 128 </t>
  </si>
  <si>
    <t xml:space="preserve">128 120 </t>
  </si>
  <si>
    <t xml:space="preserve">168 179 </t>
  </si>
  <si>
    <t xml:space="preserve">179 168 </t>
  </si>
  <si>
    <t xml:space="preserve">200 212 </t>
  </si>
  <si>
    <t xml:space="preserve">212 200 </t>
  </si>
  <si>
    <t xml:space="preserve">128 140 </t>
  </si>
  <si>
    <t xml:space="preserve">140 128 </t>
  </si>
  <si>
    <t xml:space="preserve">40 50 </t>
  </si>
  <si>
    <t xml:space="preserve">50 40 </t>
  </si>
  <si>
    <t xml:space="preserve">120 133 </t>
  </si>
  <si>
    <t xml:space="preserve">133 120 </t>
  </si>
  <si>
    <t xml:space="preserve">40 52 </t>
  </si>
  <si>
    <t xml:space="preserve">52 40 </t>
  </si>
  <si>
    <t xml:space="preserve">80 94 </t>
  </si>
  <si>
    <t xml:space="preserve">94 80 </t>
  </si>
  <si>
    <t xml:space="preserve">160 178 </t>
  </si>
  <si>
    <t xml:space="preserve">178 160 </t>
  </si>
  <si>
    <t xml:space="preserve">40 56 </t>
  </si>
  <si>
    <t xml:space="preserve">56 40 </t>
  </si>
  <si>
    <t xml:space="preserve">120 139 </t>
  </si>
  <si>
    <t xml:space="preserve">139 120 </t>
  </si>
  <si>
    <t xml:space="preserve">160 181 </t>
  </si>
  <si>
    <t xml:space="preserve">181 160 </t>
  </si>
  <si>
    <t xml:space="preserve">80 100 </t>
  </si>
  <si>
    <t xml:space="preserve">100 80 </t>
  </si>
  <si>
    <t xml:space="preserve">80 102 </t>
  </si>
  <si>
    <t xml:space="preserve">102 80 </t>
  </si>
  <si>
    <t xml:space="preserve">80 103 </t>
  </si>
  <si>
    <t xml:space="preserve">103 80 </t>
  </si>
  <si>
    <t xml:space="preserve">88 115 </t>
  </si>
  <si>
    <t xml:space="preserve">115 88 </t>
  </si>
  <si>
    <t xml:space="preserve">80 107 </t>
  </si>
  <si>
    <t xml:space="preserve">107 80 </t>
  </si>
  <si>
    <t xml:space="preserve">120 149 </t>
  </si>
  <si>
    <t xml:space="preserve">149 120 </t>
  </si>
  <si>
    <t xml:space="preserve">40 68 </t>
  </si>
  <si>
    <t xml:space="preserve">68 40 </t>
  </si>
  <si>
    <t xml:space="preserve">40 69 </t>
  </si>
  <si>
    <t xml:space="preserve">69 40 </t>
  </si>
  <si>
    <t xml:space="preserve">200 234 </t>
  </si>
  <si>
    <t xml:space="preserve">234 200 </t>
  </si>
  <si>
    <t xml:space="preserve">80 112 </t>
  </si>
  <si>
    <t xml:space="preserve">112 80 </t>
  </si>
  <si>
    <t xml:space="preserve">120 154 </t>
  </si>
  <si>
    <t xml:space="preserve">154 120 </t>
  </si>
  <si>
    <t xml:space="preserve">160 197 </t>
  </si>
  <si>
    <t xml:space="preserve">197 160 </t>
  </si>
  <si>
    <t xml:space="preserve">0 34 </t>
  </si>
  <si>
    <t xml:space="preserve">34 0 </t>
  </si>
  <si>
    <t xml:space="preserve">40 77 </t>
  </si>
  <si>
    <t xml:space="preserve">77 40 </t>
  </si>
  <si>
    <t xml:space="preserve">360 406 </t>
  </si>
  <si>
    <t xml:space="preserve">406 360 </t>
  </si>
  <si>
    <t xml:space="preserve">160 202 </t>
  </si>
  <si>
    <t xml:space="preserve">202 160 </t>
  </si>
  <si>
    <t xml:space="preserve">168 212 </t>
  </si>
  <si>
    <t xml:space="preserve">212 168 </t>
  </si>
  <si>
    <t xml:space="preserve">160 204 </t>
  </si>
  <si>
    <t xml:space="preserve">204 160 </t>
  </si>
  <si>
    <t xml:space="preserve">160 205 </t>
  </si>
  <si>
    <t xml:space="preserve">205 160 </t>
  </si>
  <si>
    <t xml:space="preserve">136 183 </t>
  </si>
  <si>
    <t xml:space="preserve">183 136 </t>
  </si>
  <si>
    <t xml:space="preserve">40 84 </t>
  </si>
  <si>
    <t xml:space="preserve">84 40 </t>
  </si>
  <si>
    <t xml:space="preserve">80 126 </t>
  </si>
  <si>
    <t xml:space="preserve">126 80 </t>
  </si>
  <si>
    <t xml:space="preserve">40 86 </t>
  </si>
  <si>
    <t xml:space="preserve">86 40 </t>
  </si>
  <si>
    <t xml:space="preserve">88 137 </t>
  </si>
  <si>
    <t xml:space="preserve">137 88 </t>
  </si>
  <si>
    <t xml:space="preserve">48 97 </t>
  </si>
  <si>
    <t xml:space="preserve">97 48 </t>
  </si>
  <si>
    <t xml:space="preserve">168 221 </t>
  </si>
  <si>
    <t xml:space="preserve">221 168 </t>
  </si>
  <si>
    <t xml:space="preserve">40 90 </t>
  </si>
  <si>
    <t xml:space="preserve">90 40 </t>
  </si>
  <si>
    <t xml:space="preserve">160 215 </t>
  </si>
  <si>
    <t xml:space="preserve">215 160 </t>
  </si>
  <si>
    <t xml:space="preserve">0 52 </t>
  </si>
  <si>
    <t xml:space="preserve">52 0 </t>
  </si>
  <si>
    <t xml:space="preserve">80 135 </t>
  </si>
  <si>
    <t xml:space="preserve">135 80 </t>
  </si>
  <si>
    <t xml:space="preserve">48 104 </t>
  </si>
  <si>
    <t xml:space="preserve">104 48 </t>
  </si>
  <si>
    <t xml:space="preserve">40 96 </t>
  </si>
  <si>
    <t xml:space="preserve">96 40 </t>
  </si>
  <si>
    <t xml:space="preserve">168 229 </t>
  </si>
  <si>
    <t xml:space="preserve">229 168 </t>
  </si>
  <si>
    <t xml:space="preserve">80 139 </t>
  </si>
  <si>
    <t xml:space="preserve">139 80 </t>
  </si>
  <si>
    <t xml:space="preserve">80 140 </t>
  </si>
  <si>
    <t xml:space="preserve">140 80 </t>
  </si>
  <si>
    <t xml:space="preserve">88 93 </t>
  </si>
  <si>
    <t xml:space="preserve">93 88 </t>
  </si>
  <si>
    <t xml:space="preserve">120 126 </t>
  </si>
  <si>
    <t xml:space="preserve">126 120 </t>
  </si>
  <si>
    <t xml:space="preserve">160 168 </t>
  </si>
  <si>
    <t xml:space="preserve">168 160 </t>
  </si>
  <si>
    <t xml:space="preserve">256 269 </t>
  </si>
  <si>
    <t xml:space="preserve">269 256 </t>
  </si>
  <si>
    <t xml:space="preserve">56 65 </t>
  </si>
  <si>
    <t xml:space="preserve">65 56 </t>
  </si>
  <si>
    <t xml:space="preserve">40 48 </t>
  </si>
  <si>
    <t xml:space="preserve">48 40 </t>
  </si>
  <si>
    <t xml:space="preserve">240 254 </t>
  </si>
  <si>
    <t xml:space="preserve">254 240 </t>
  </si>
  <si>
    <t xml:space="preserve">360 379 </t>
  </si>
  <si>
    <t xml:space="preserve">379 360 </t>
  </si>
  <si>
    <t xml:space="preserve">168 185 </t>
  </si>
  <si>
    <t xml:space="preserve">185 168 </t>
  </si>
  <si>
    <t xml:space="preserve">280 300 </t>
  </si>
  <si>
    <t xml:space="preserve">300 280 </t>
  </si>
  <si>
    <t xml:space="preserve">208 230 </t>
  </si>
  <si>
    <t xml:space="preserve">230 208 </t>
  </si>
  <si>
    <t xml:space="preserve">520 550 </t>
  </si>
  <si>
    <t xml:space="preserve">550 520 </t>
  </si>
  <si>
    <t xml:space="preserve">160 182 </t>
  </si>
  <si>
    <t xml:space="preserve">182 160 </t>
  </si>
  <si>
    <t xml:space="preserve">200 224 </t>
  </si>
  <si>
    <t xml:space="preserve">224 200 </t>
  </si>
  <si>
    <t xml:space="preserve">480 517 </t>
  </si>
  <si>
    <t xml:space="preserve">517 480 </t>
  </si>
  <si>
    <t xml:space="preserve">168 195 </t>
  </si>
  <si>
    <t xml:space="preserve">195 168 </t>
  </si>
  <si>
    <t xml:space="preserve">240 269 </t>
  </si>
  <si>
    <t xml:space="preserve">269 240 </t>
  </si>
  <si>
    <t xml:space="preserve">336 370 </t>
  </si>
  <si>
    <t xml:space="preserve">370 336 </t>
  </si>
  <si>
    <t xml:space="preserve">168 198 </t>
  </si>
  <si>
    <t xml:space="preserve">198 168 </t>
  </si>
  <si>
    <t xml:space="preserve">408 445 </t>
  </si>
  <si>
    <t xml:space="preserve">445 408 </t>
  </si>
  <si>
    <t xml:space="preserve">240 273 </t>
  </si>
  <si>
    <t xml:space="preserve">273 240 </t>
  </si>
  <si>
    <t xml:space="preserve">240 274 </t>
  </si>
  <si>
    <t xml:space="preserve">274 240 </t>
  </si>
  <si>
    <t xml:space="preserve">296 335 </t>
  </si>
  <si>
    <t xml:space="preserve">335 296 </t>
  </si>
  <si>
    <t xml:space="preserve">320 359 </t>
  </si>
  <si>
    <t xml:space="preserve">359 320 </t>
  </si>
  <si>
    <t xml:space="preserve">216 255 </t>
  </si>
  <si>
    <t xml:space="preserve">255 216 </t>
  </si>
  <si>
    <t xml:space="preserve">208 247 </t>
  </si>
  <si>
    <t xml:space="preserve">247 208 </t>
  </si>
  <si>
    <t xml:space="preserve">440 485 </t>
  </si>
  <si>
    <t xml:space="preserve">485 440 </t>
  </si>
  <si>
    <t xml:space="preserve">288 331 </t>
  </si>
  <si>
    <t xml:space="preserve">331 288 </t>
  </si>
  <si>
    <t xml:space="preserve">128 168 </t>
  </si>
  <si>
    <t xml:space="preserve">168 128 </t>
  </si>
  <si>
    <t xml:space="preserve">88 128 </t>
  </si>
  <si>
    <t xml:space="preserve">128 88 </t>
  </si>
  <si>
    <t xml:space="preserve">328 340 </t>
  </si>
  <si>
    <t xml:space="preserve">340 328 </t>
  </si>
  <si>
    <t xml:space="preserve">480 496 </t>
  </si>
  <si>
    <t xml:space="preserve">496 480 </t>
  </si>
  <si>
    <t xml:space="preserve">360 374 </t>
  </si>
  <si>
    <t xml:space="preserve">374 360 </t>
  </si>
  <si>
    <t xml:space="preserve">88 97 </t>
  </si>
  <si>
    <t xml:space="preserve">97 88 </t>
  </si>
  <si>
    <t xml:space="preserve">176 189 </t>
  </si>
  <si>
    <t xml:space="preserve">189 176 </t>
  </si>
  <si>
    <t xml:space="preserve">288 304 </t>
  </si>
  <si>
    <t xml:space="preserve">304 288 </t>
  </si>
  <si>
    <t xml:space="preserve">328 346 </t>
  </si>
  <si>
    <t xml:space="preserve">346 328 </t>
  </si>
  <si>
    <t xml:space="preserve">336 358 </t>
  </si>
  <si>
    <t xml:space="preserve">358 336 </t>
  </si>
  <si>
    <t xml:space="preserve">168 186 </t>
  </si>
  <si>
    <t xml:space="preserve">186 168 </t>
  </si>
  <si>
    <t xml:space="preserve">88 105 </t>
  </si>
  <si>
    <t xml:space="preserve">105 88 </t>
  </si>
  <si>
    <t xml:space="preserve">408 438 </t>
  </si>
  <si>
    <t xml:space="preserve">438 408 </t>
  </si>
  <si>
    <t xml:space="preserve">176 198 </t>
  </si>
  <si>
    <t xml:space="preserve">198 176 </t>
  </si>
  <si>
    <t xml:space="preserve">208 231 </t>
  </si>
  <si>
    <t xml:space="preserve">231 208 </t>
  </si>
  <si>
    <t xml:space="preserve">288 314 </t>
  </si>
  <si>
    <t xml:space="preserve">314 288 </t>
  </si>
  <si>
    <t xml:space="preserve">320 347 </t>
  </si>
  <si>
    <t xml:space="preserve">347 320 </t>
  </si>
  <si>
    <t xml:space="preserve">456 489 </t>
  </si>
  <si>
    <t xml:space="preserve">489 456 </t>
  </si>
  <si>
    <t xml:space="preserve">248 276 </t>
  </si>
  <si>
    <t xml:space="preserve">276 248 </t>
  </si>
  <si>
    <t xml:space="preserve">80 104 </t>
  </si>
  <si>
    <t xml:space="preserve">104 80 </t>
  </si>
  <si>
    <t xml:space="preserve">328 361 </t>
  </si>
  <si>
    <t xml:space="preserve">361 328 </t>
  </si>
  <si>
    <t xml:space="preserve">288 321 </t>
  </si>
  <si>
    <t xml:space="preserve">321 288 </t>
  </si>
  <si>
    <t xml:space="preserve">656 700 </t>
  </si>
  <si>
    <t xml:space="preserve">700 656 </t>
  </si>
  <si>
    <t xml:space="preserve">168 200 </t>
  </si>
  <si>
    <t xml:space="preserve">200 168 </t>
  </si>
  <si>
    <t xml:space="preserve">200 233 </t>
  </si>
  <si>
    <t xml:space="preserve">233 200 </t>
  </si>
  <si>
    <t xml:space="preserve">288 325 </t>
  </si>
  <si>
    <t xml:space="preserve">325 288 </t>
  </si>
  <si>
    <t xml:space="preserve">328 367 </t>
  </si>
  <si>
    <t xml:space="preserve">367 328 </t>
  </si>
  <si>
    <t xml:space="preserve">160 196 </t>
  </si>
  <si>
    <t xml:space="preserve">196 160 </t>
  </si>
  <si>
    <t xml:space="preserve">168 206 </t>
  </si>
  <si>
    <t xml:space="preserve">206 168 </t>
  </si>
  <si>
    <t xml:space="preserve">128 166 </t>
  </si>
  <si>
    <t xml:space="preserve">166 128 </t>
  </si>
  <si>
    <t xml:space="preserve">400 445 </t>
  </si>
  <si>
    <t xml:space="preserve">445 400 </t>
  </si>
  <si>
    <t>473  BASAMAKLI SAYI  7  SAYISINA bölündüğünde  Kalan: 2</t>
  </si>
  <si>
    <t>473  BASAMAKLI SAYI  19  SAYISINA tam olarak bölünmemektedir.  Kalan: 11</t>
  </si>
  <si>
    <t>70601001007060707060100606070701007010070100100607070701007060706070606070100606010010070706070601001007070100707060100601007070601007010070707070706070707010070607010060701007010060707070100100707010070100601007070707070100607010010060601007070100100100701007070707060707060707060100701007070100100607070100607070707060701006070707070701007060100100100606070707070606070601007070707010060707070100606060100701006060100706070701006060100606010070701007010060607070706010060</t>
  </si>
  <si>
    <t>1126  BASAMAKLI SAYI  7  SAYISINA tam olarak bölünmemektedir.  Kalan: 3</t>
  </si>
  <si>
    <t>1126  BASAMAKLI SAYI  19  SAYISINA bölündüğünde  Kalan: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</si>
</sst>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
  </numFmts>
  <fonts count="95" x14ac:knownFonts="1">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FF0000"/>
      <name val="Calibri"/>
      <family val="2"/>
      <charset val="162"/>
      <scheme val="minor"/>
    </font>
    <font>
      <b/>
      <sz val="11"/>
      <color theme="1"/>
      <name val="Calibri"/>
      <family val="2"/>
      <charset val="162"/>
      <scheme val="minor"/>
    </font>
    <font>
      <b/>
      <sz val="7"/>
      <color theme="1"/>
      <name val="Arial"/>
      <family val="2"/>
      <charset val="162"/>
    </font>
    <font>
      <b/>
      <sz val="10"/>
      <color theme="1"/>
      <name val="Arial"/>
      <family val="2"/>
      <charset val="162"/>
    </font>
    <font>
      <b/>
      <sz val="10"/>
      <color theme="1"/>
      <name val="Calibri"/>
      <family val="2"/>
      <charset val="162"/>
    </font>
    <font>
      <sz val="18"/>
      <color theme="1"/>
      <name val="Calibri"/>
      <family val="2"/>
      <charset val="162"/>
      <scheme val="minor"/>
    </font>
    <font>
      <b/>
      <sz val="16"/>
      <color rgb="FFFF0000"/>
      <name val="Calibri"/>
      <family val="2"/>
      <charset val="162"/>
      <scheme val="minor"/>
    </font>
    <font>
      <sz val="11"/>
      <color theme="0" tint="-0.34998626667073579"/>
      <name val="Calibri"/>
      <family val="2"/>
      <charset val="162"/>
      <scheme val="minor"/>
    </font>
    <font>
      <b/>
      <sz val="11"/>
      <color rgb="FFFF0000"/>
      <name val="Calibri"/>
      <family val="2"/>
      <charset val="162"/>
      <scheme val="minor"/>
    </font>
    <font>
      <b/>
      <sz val="11"/>
      <name val="Calibri"/>
      <family val="2"/>
      <charset val="162"/>
      <scheme val="minor"/>
    </font>
    <font>
      <sz val="14"/>
      <color theme="1"/>
      <name val="Calibri"/>
      <family val="2"/>
      <charset val="162"/>
      <scheme val="minor"/>
    </font>
    <font>
      <sz val="10"/>
      <color theme="1"/>
      <name val="Calibri"/>
      <family val="2"/>
      <charset val="162"/>
      <scheme val="minor"/>
    </font>
    <font>
      <b/>
      <sz val="16"/>
      <color theme="1"/>
      <name val="Calibri"/>
      <family val="2"/>
      <charset val="162"/>
      <scheme val="minor"/>
    </font>
    <font>
      <b/>
      <sz val="18"/>
      <color theme="1"/>
      <name val="Calibri"/>
      <family val="2"/>
      <charset val="162"/>
      <scheme val="minor"/>
    </font>
    <font>
      <b/>
      <sz val="20"/>
      <color theme="1"/>
      <name val="Calibri"/>
      <family val="2"/>
      <charset val="162"/>
      <scheme val="minor"/>
    </font>
    <font>
      <b/>
      <sz val="22"/>
      <color theme="4" tint="-0.249977111117893"/>
      <name val="Calibri"/>
      <family val="2"/>
      <charset val="162"/>
      <scheme val="minor"/>
    </font>
    <font>
      <b/>
      <sz val="18"/>
      <color theme="0"/>
      <name val="Calibri"/>
      <family val="2"/>
      <charset val="162"/>
      <scheme val="minor"/>
    </font>
    <font>
      <sz val="11"/>
      <color rgb="FF2F5496"/>
      <name val="Calibri"/>
      <family val="2"/>
      <charset val="162"/>
    </font>
    <font>
      <sz val="11"/>
      <color rgb="FFC45911"/>
      <name val="Calibri"/>
      <family val="2"/>
      <charset val="162"/>
    </font>
    <font>
      <sz val="11"/>
      <color rgb="FF000000"/>
      <name val="Calibri"/>
      <family val="2"/>
      <charset val="162"/>
    </font>
    <font>
      <sz val="12"/>
      <color theme="1"/>
      <name val="Calibri"/>
      <family val="2"/>
      <charset val="162"/>
      <scheme val="minor"/>
    </font>
    <font>
      <b/>
      <sz val="18"/>
      <color rgb="FFFF0000"/>
      <name val="Calibri"/>
      <family val="2"/>
      <charset val="162"/>
    </font>
    <font>
      <sz val="11"/>
      <color rgb="FFFF0000"/>
      <name val="Calibri"/>
      <family val="2"/>
      <charset val="162"/>
    </font>
    <font>
      <sz val="11"/>
      <color theme="4" tint="-0.249977111117893"/>
      <name val="Calibri"/>
      <family val="2"/>
      <charset val="162"/>
      <scheme val="minor"/>
    </font>
    <font>
      <sz val="9"/>
      <color theme="1"/>
      <name val="Calibri"/>
      <family val="2"/>
      <charset val="162"/>
      <scheme val="minor"/>
    </font>
    <font>
      <sz val="14"/>
      <color theme="4" tint="-0.249977111117893"/>
      <name val="Calibri"/>
      <family val="2"/>
      <charset val="162"/>
      <scheme val="minor"/>
    </font>
    <font>
      <b/>
      <sz val="16"/>
      <color theme="4" tint="-0.249977111117893"/>
      <name val="Calibri"/>
      <family val="2"/>
      <charset val="162"/>
      <scheme val="minor"/>
    </font>
    <font>
      <b/>
      <sz val="16"/>
      <color theme="5" tint="-0.249977111117893"/>
      <name val="Calibri"/>
      <family val="2"/>
      <charset val="162"/>
      <scheme val="minor"/>
    </font>
    <font>
      <b/>
      <sz val="16"/>
      <name val="Calibri"/>
      <family val="2"/>
      <charset val="162"/>
      <scheme val="minor"/>
    </font>
    <font>
      <sz val="13"/>
      <color rgb="FF2F5496"/>
      <name val="Calibri"/>
      <family val="2"/>
      <charset val="162"/>
      <scheme val="minor"/>
    </font>
    <font>
      <sz val="11"/>
      <color rgb="FF2F5496"/>
      <name val="Calibri"/>
      <family val="2"/>
      <charset val="162"/>
      <scheme val="minor"/>
    </font>
    <font>
      <sz val="11"/>
      <color rgb="FFC45911"/>
      <name val="Calibri"/>
      <family val="2"/>
      <charset val="162"/>
      <scheme val="minor"/>
    </font>
    <font>
      <sz val="11"/>
      <color theme="4" tint="-0.249977111117893"/>
      <name val="Calibri"/>
      <family val="2"/>
      <charset val="162"/>
    </font>
    <font>
      <b/>
      <sz val="9"/>
      <color theme="1"/>
      <name val="Arial"/>
      <family val="2"/>
      <charset val="162"/>
    </font>
    <font>
      <b/>
      <sz val="14"/>
      <name val="Calibri"/>
      <family val="2"/>
      <charset val="162"/>
      <scheme val="minor"/>
    </font>
    <font>
      <b/>
      <sz val="12"/>
      <color theme="1"/>
      <name val="Calibri"/>
      <family val="2"/>
      <charset val="162"/>
      <scheme val="minor"/>
    </font>
    <font>
      <b/>
      <sz val="9"/>
      <color theme="1"/>
      <name val="Calibri"/>
      <family val="2"/>
      <charset val="162"/>
      <scheme val="minor"/>
    </font>
    <font>
      <sz val="16"/>
      <color theme="1"/>
      <name val="Calibri"/>
      <family val="2"/>
      <charset val="162"/>
      <scheme val="minor"/>
    </font>
    <font>
      <sz val="14"/>
      <name val="Calibri"/>
      <family val="2"/>
      <charset val="162"/>
      <scheme val="minor"/>
    </font>
    <font>
      <b/>
      <sz val="22"/>
      <color theme="1"/>
      <name val="Calibri"/>
      <family val="2"/>
      <charset val="162"/>
      <scheme val="minor"/>
    </font>
    <font>
      <b/>
      <sz val="14"/>
      <color theme="1"/>
      <name val="Calibri"/>
      <family val="2"/>
      <charset val="162"/>
      <scheme val="minor"/>
    </font>
    <font>
      <b/>
      <sz val="10"/>
      <color theme="1"/>
      <name val="Calibri"/>
      <family val="2"/>
      <charset val="162"/>
      <scheme val="minor"/>
    </font>
    <font>
      <b/>
      <sz val="14"/>
      <color theme="0"/>
      <name val="Calibri"/>
      <family val="2"/>
      <charset val="162"/>
    </font>
    <font>
      <b/>
      <sz val="20"/>
      <name val="Calibri"/>
      <family val="2"/>
      <charset val="162"/>
      <scheme val="minor"/>
    </font>
    <font>
      <b/>
      <sz val="22"/>
      <color theme="0"/>
      <name val="Calibri"/>
      <family val="2"/>
      <charset val="162"/>
      <scheme val="minor"/>
    </font>
    <font>
      <b/>
      <sz val="36"/>
      <color theme="1"/>
      <name val="Calibri"/>
      <family val="2"/>
      <charset val="162"/>
      <scheme val="minor"/>
    </font>
    <font>
      <b/>
      <sz val="18"/>
      <name val="Calibri"/>
      <family val="2"/>
      <charset val="162"/>
    </font>
    <font>
      <sz val="8"/>
      <name val="Calibri"/>
      <family val="2"/>
      <charset val="162"/>
      <scheme val="minor"/>
    </font>
    <font>
      <b/>
      <sz val="11"/>
      <color theme="1"/>
      <name val="Arial"/>
      <family val="2"/>
      <charset val="162"/>
    </font>
    <font>
      <b/>
      <sz val="16"/>
      <color theme="1"/>
      <name val="Arial"/>
      <family val="2"/>
      <charset val="162"/>
    </font>
    <font>
      <b/>
      <sz val="17"/>
      <color rgb="FF2F5496"/>
      <name val="Calibri"/>
      <family val="2"/>
      <charset val="162"/>
      <scheme val="minor"/>
    </font>
    <font>
      <b/>
      <sz val="17"/>
      <color theme="5" tint="-0.249977111117893"/>
      <name val="Calibri"/>
      <family val="2"/>
      <charset val="162"/>
      <scheme val="minor"/>
    </font>
    <font>
      <b/>
      <sz val="17"/>
      <name val="Calibri"/>
      <family val="2"/>
      <charset val="162"/>
      <scheme val="minor"/>
    </font>
    <font>
      <b/>
      <sz val="17"/>
      <color theme="4" tint="-0.249977111117893"/>
      <name val="Calibri"/>
      <family val="2"/>
      <charset val="162"/>
      <scheme val="minor"/>
    </font>
    <font>
      <b/>
      <sz val="72"/>
      <name val="Calibri"/>
      <family val="2"/>
      <charset val="162"/>
    </font>
    <font>
      <b/>
      <sz val="72"/>
      <color theme="4" tint="-0.249977111117893"/>
      <name val="Calibri"/>
      <family val="2"/>
      <charset val="162"/>
    </font>
    <font>
      <b/>
      <sz val="72"/>
      <color theme="5" tint="-0.249977111117893"/>
      <name val="Calibri"/>
      <family val="2"/>
      <charset val="162"/>
    </font>
    <font>
      <b/>
      <sz val="24"/>
      <color theme="1"/>
      <name val="Calibri"/>
      <family val="2"/>
      <charset val="162"/>
      <scheme val="minor"/>
    </font>
    <font>
      <b/>
      <sz val="26"/>
      <color theme="1"/>
      <name val="Calibri"/>
      <family val="2"/>
      <charset val="162"/>
      <scheme val="minor"/>
    </font>
    <font>
      <sz val="11"/>
      <color rgb="FF2F5597"/>
      <name val="Calibri"/>
      <family val="2"/>
      <charset val="162"/>
      <scheme val="minor"/>
    </font>
    <font>
      <sz val="11"/>
      <color rgb="FFC55A11"/>
      <name val="Calibri"/>
      <family val="2"/>
      <charset val="162"/>
      <scheme val="minor"/>
    </font>
    <font>
      <b/>
      <sz val="28"/>
      <color rgb="FFFF0000"/>
      <name val="Traditional Arabic"/>
      <family val="1"/>
    </font>
    <font>
      <b/>
      <sz val="18"/>
      <color rgb="FFFF0000"/>
      <name val="Calibri"/>
      <family val="2"/>
      <charset val="162"/>
      <scheme val="minor"/>
    </font>
    <font>
      <sz val="16"/>
      <name val="Calibri"/>
      <family val="2"/>
      <charset val="162"/>
      <scheme val="minor"/>
    </font>
    <font>
      <sz val="12"/>
      <color rgb="FF305496"/>
      <name val="Times New Roman"/>
      <family val="1"/>
      <charset val="162"/>
    </font>
    <font>
      <sz val="12"/>
      <color rgb="FF305496"/>
      <name val="Calibri"/>
      <family val="2"/>
      <charset val="162"/>
      <scheme val="minor"/>
    </font>
    <font>
      <sz val="12"/>
      <color rgb="FFC65911"/>
      <name val="Calibri"/>
      <family val="2"/>
      <charset val="162"/>
      <scheme val="minor"/>
    </font>
    <font>
      <sz val="12"/>
      <color rgb="FF000000"/>
      <name val="Calibri"/>
      <family val="2"/>
      <charset val="162"/>
      <scheme val="minor"/>
    </font>
    <font>
      <sz val="12"/>
      <color rgb="FF2F5496"/>
      <name val="Calibri"/>
      <family val="2"/>
      <charset val="162"/>
      <scheme val="minor"/>
    </font>
    <font>
      <sz val="12"/>
      <color rgb="FFC45911"/>
      <name val="Calibri"/>
      <family val="2"/>
      <charset val="162"/>
      <scheme val="minor"/>
    </font>
    <font>
      <b/>
      <sz val="14"/>
      <color rgb="FF2F5496"/>
      <name val="Calibri"/>
      <family val="2"/>
      <charset val="162"/>
      <scheme val="minor"/>
    </font>
    <font>
      <b/>
      <sz val="14"/>
      <color theme="5" tint="-0.249977111117893"/>
      <name val="Calibri"/>
      <family val="2"/>
      <charset val="162"/>
      <scheme val="minor"/>
    </font>
    <font>
      <sz val="12"/>
      <color theme="5" tint="-0.249977111117893"/>
      <name val="Calibri"/>
      <family val="2"/>
      <charset val="162"/>
      <scheme val="minor"/>
    </font>
    <font>
      <sz val="12"/>
      <name val="Calibri"/>
      <family val="2"/>
      <charset val="162"/>
      <scheme val="minor"/>
    </font>
    <font>
      <sz val="15"/>
      <color rgb="FFFF0000"/>
      <name val="Calibri"/>
      <family val="2"/>
      <charset val="162"/>
      <scheme val="minor"/>
    </font>
    <font>
      <sz val="15"/>
      <color theme="4" tint="-0.249977111117893"/>
      <name val="Calibri"/>
      <family val="2"/>
      <charset val="162"/>
      <scheme val="minor"/>
    </font>
    <font>
      <sz val="15"/>
      <color theme="5" tint="-0.249977111117893"/>
      <name val="Calibri"/>
      <family val="2"/>
      <charset val="162"/>
      <scheme val="minor"/>
    </font>
    <font>
      <sz val="15"/>
      <color theme="1"/>
      <name val="Calibri"/>
      <family val="2"/>
      <charset val="162"/>
      <scheme val="minor"/>
    </font>
    <font>
      <sz val="11"/>
      <color theme="0"/>
      <name val="Calibri"/>
      <family val="2"/>
      <charset val="162"/>
      <scheme val="minor"/>
    </font>
    <font>
      <b/>
      <sz val="20"/>
      <color theme="1"/>
      <name val="Arial"/>
      <family val="2"/>
      <charset val="162"/>
    </font>
    <font>
      <sz val="11"/>
      <name val="Calibri"/>
      <family val="2"/>
      <charset val="162"/>
      <scheme val="minor"/>
    </font>
    <font>
      <b/>
      <sz val="8.5"/>
      <color theme="1"/>
      <name val="Calibri"/>
      <family val="2"/>
      <charset val="162"/>
      <scheme val="minor"/>
    </font>
    <font>
      <b/>
      <sz val="15"/>
      <color rgb="FFFF0000"/>
      <name val="Calibri"/>
      <family val="2"/>
      <charset val="162"/>
      <scheme val="minor"/>
    </font>
    <font>
      <b/>
      <sz val="15"/>
      <color theme="4" tint="-0.249977111117893"/>
      <name val="Calibri"/>
      <family val="2"/>
      <charset val="162"/>
      <scheme val="minor"/>
    </font>
    <font>
      <b/>
      <sz val="15"/>
      <name val="Calibri"/>
      <family val="2"/>
      <charset val="162"/>
      <scheme val="minor"/>
    </font>
    <font>
      <b/>
      <sz val="9.5"/>
      <color theme="1"/>
      <name val="Calibri"/>
      <family val="2"/>
      <charset val="162"/>
      <scheme val="minor"/>
    </font>
    <font>
      <b/>
      <sz val="15"/>
      <color theme="9" tint="-0.249977111117893"/>
      <name val="Calibri"/>
      <family val="2"/>
      <charset val="162"/>
      <scheme val="minor"/>
    </font>
    <font>
      <b/>
      <sz val="15"/>
      <color theme="7" tint="-0.249977111117893"/>
      <name val="Calibri"/>
      <family val="2"/>
      <charset val="162"/>
      <scheme val="minor"/>
    </font>
    <font>
      <b/>
      <sz val="15"/>
      <color rgb="FFFF00FF"/>
      <name val="Calibri"/>
      <family val="2"/>
      <charset val="162"/>
      <scheme val="minor"/>
    </font>
    <font>
      <sz val="11"/>
      <color theme="5" tint="-0.249977111117893"/>
      <name val="Calibri"/>
      <family val="2"/>
      <charset val="162"/>
      <scheme val="minor"/>
    </font>
    <font>
      <sz val="11"/>
      <color rgb="FF000000"/>
      <name val="Calibri"/>
      <family val="2"/>
      <charset val="162"/>
      <scheme val="minor"/>
    </font>
    <font>
      <sz val="11"/>
      <color theme="0" tint="-0.14999847407452621"/>
      <name val="Calibri"/>
      <family val="2"/>
      <charset val="162"/>
      <scheme val="minor"/>
    </font>
  </fonts>
  <fills count="13">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99FF"/>
        <bgColor indexed="64"/>
      </patternFill>
    </fill>
    <fill>
      <patternFill patternType="solid">
        <fgColor rgb="FF00206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theme="0" tint="-0.14999847407452621"/>
        <bgColor indexed="64"/>
      </patternFill>
    </fill>
    <fill>
      <patternFill patternType="solid">
        <fgColor theme="9" tint="0.39997558519241921"/>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57">
    <xf numFmtId="0" fontId="0" fillId="0" borderId="0" xfId="0"/>
    <xf numFmtId="0" fontId="0" fillId="0" borderId="0" xfId="0" applyAlignment="1">
      <alignment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0" fillId="0" borderId="0" xfId="0" applyAlignment="1">
      <alignment horizontal="center"/>
    </xf>
    <xf numFmtId="164" fontId="0" fillId="0" borderId="0" xfId="1" applyNumberFormat="1" applyFont="1"/>
    <xf numFmtId="0" fontId="0" fillId="3" borderId="4" xfId="0" applyFill="1" applyBorder="1" applyAlignment="1">
      <alignment horizontal="center"/>
    </xf>
    <xf numFmtId="0" fontId="9" fillId="3" borderId="4" xfId="0" applyFont="1" applyFill="1" applyBorder="1" applyAlignment="1">
      <alignment horizontal="center"/>
    </xf>
    <xf numFmtId="0" fontId="8" fillId="0" borderId="6" xfId="0" applyFont="1" applyBorder="1" applyAlignment="1">
      <alignment horizontal="center"/>
    </xf>
    <xf numFmtId="0" fontId="0" fillId="0" borderId="6" xfId="0" applyBorder="1" applyAlignment="1">
      <alignment horizontal="center"/>
    </xf>
    <xf numFmtId="0" fontId="0" fillId="0" borderId="6" xfId="0" applyNumberFormat="1" applyBorder="1" applyAlignment="1">
      <alignment horizontal="center"/>
    </xf>
    <xf numFmtId="0" fontId="8" fillId="0" borderId="9" xfId="0" applyFont="1" applyBorder="1" applyAlignment="1">
      <alignment horizontal="center"/>
    </xf>
    <xf numFmtId="0" fontId="0" fillId="0" borderId="9" xfId="0" applyBorder="1" applyAlignment="1">
      <alignment horizontal="center"/>
    </xf>
    <xf numFmtId="0" fontId="0" fillId="0" borderId="9" xfId="0" applyNumberFormat="1" applyBorder="1" applyAlignment="1">
      <alignment horizontal="center"/>
    </xf>
    <xf numFmtId="0" fontId="8" fillId="0" borderId="12" xfId="0" applyFont="1" applyBorder="1" applyAlignment="1">
      <alignment horizontal="center"/>
    </xf>
    <xf numFmtId="0" fontId="0" fillId="0" borderId="12" xfId="0" applyBorder="1" applyAlignment="1">
      <alignment horizontal="center"/>
    </xf>
    <xf numFmtId="0" fontId="0" fillId="0" borderId="12" xfId="0" applyNumberFormat="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4" xfId="0" applyBorder="1"/>
    <xf numFmtId="0" fontId="0" fillId="0" borderId="15" xfId="0" applyBorder="1"/>
    <xf numFmtId="0" fontId="0" fillId="0" borderId="16" xfId="0" applyBorder="1"/>
    <xf numFmtId="0" fontId="10" fillId="3" borderId="2" xfId="0" applyFont="1" applyFill="1" applyBorder="1" applyAlignment="1">
      <alignment horizontal="center"/>
    </xf>
    <xf numFmtId="0" fontId="10" fillId="3" borderId="14"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0" fontId="11" fillId="3" borderId="1" xfId="0" applyFont="1" applyFill="1" applyBorder="1" applyAlignment="1">
      <alignment horizontal="center"/>
    </xf>
    <xf numFmtId="0" fontId="12" fillId="3" borderId="1" xfId="0" applyFont="1" applyFill="1" applyBorder="1" applyAlignment="1">
      <alignment horizontal="center"/>
    </xf>
    <xf numFmtId="0" fontId="12" fillId="3" borderId="3" xfId="0" applyFont="1" applyFill="1" applyBorder="1" applyAlignment="1">
      <alignment horizontal="center"/>
    </xf>
    <xf numFmtId="0" fontId="3" fillId="4" borderId="5" xfId="0" applyNumberFormat="1" applyFont="1" applyFill="1" applyBorder="1" applyAlignment="1" applyProtection="1">
      <alignment horizontal="center"/>
      <protection locked="0"/>
    </xf>
    <xf numFmtId="0" fontId="3" fillId="4" borderId="8" xfId="0" applyNumberFormat="1" applyFont="1" applyFill="1" applyBorder="1" applyAlignment="1" applyProtection="1">
      <alignment horizontal="center"/>
      <protection locked="0"/>
    </xf>
    <xf numFmtId="0" fontId="3" fillId="4" borderId="11" xfId="0" applyNumberFormat="1" applyFont="1" applyFill="1" applyBorder="1" applyAlignment="1" applyProtection="1">
      <alignment horizontal="center"/>
      <protection locked="0"/>
    </xf>
    <xf numFmtId="0" fontId="3" fillId="4" borderId="14" xfId="0" applyNumberFormat="1" applyFont="1" applyFill="1" applyBorder="1" applyAlignment="1" applyProtection="1">
      <alignment horizontal="center"/>
      <protection locked="0"/>
    </xf>
    <xf numFmtId="0" fontId="3" fillId="4" borderId="15" xfId="0" applyNumberFormat="1" applyFont="1" applyFill="1" applyBorder="1" applyAlignment="1" applyProtection="1">
      <alignment horizontal="center"/>
      <protection locked="0"/>
    </xf>
    <xf numFmtId="0" fontId="3" fillId="4" borderId="16" xfId="0" applyNumberFormat="1" applyFont="1" applyFill="1" applyBorder="1" applyAlignment="1" applyProtection="1">
      <alignment horizontal="center"/>
      <protection locked="0"/>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14" fillId="0" borderId="2" xfId="0" applyFont="1" applyBorder="1" applyAlignment="1">
      <alignment horizontal="center"/>
    </xf>
    <xf numFmtId="0" fontId="17" fillId="0" borderId="2" xfId="0" applyFont="1" applyBorder="1" applyAlignment="1">
      <alignment horizontal="center"/>
    </xf>
    <xf numFmtId="0" fontId="18" fillId="0" borderId="0" xfId="0" applyFont="1" applyAlignment="1">
      <alignment horizontal="center"/>
    </xf>
    <xf numFmtId="0" fontId="16" fillId="0" borderId="0" xfId="0" applyFont="1" applyBorder="1" applyAlignment="1"/>
    <xf numFmtId="0" fontId="16" fillId="0" borderId="0" xfId="0" applyFont="1" applyBorder="1" applyAlignment="1">
      <alignment horizontal="center"/>
    </xf>
    <xf numFmtId="0" fontId="4" fillId="0" borderId="0" xfId="0" applyFont="1" applyAlignment="1">
      <alignment vertical="center"/>
    </xf>
    <xf numFmtId="0" fontId="19" fillId="0" borderId="0" xfId="0" applyFont="1" applyBorder="1" applyAlignment="1">
      <alignment horizontal="center"/>
    </xf>
    <xf numFmtId="0" fontId="13" fillId="0" borderId="0" xfId="0" applyFont="1"/>
    <xf numFmtId="0" fontId="13" fillId="0" borderId="0" xfId="0" applyFont="1" applyAlignment="1">
      <alignment horizontal="center"/>
    </xf>
    <xf numFmtId="0" fontId="2" fillId="0" borderId="0"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2" fillId="3" borderId="4" xfId="0" applyFont="1" applyFill="1" applyBorder="1" applyAlignment="1">
      <alignment horizontal="center"/>
    </xf>
    <xf numFmtId="0" fontId="0" fillId="0" borderId="16" xfId="0" applyBorder="1" applyAlignment="1">
      <alignment horizontal="center"/>
    </xf>
    <xf numFmtId="0" fontId="0" fillId="0" borderId="0" xfId="0" applyAlignment="1">
      <alignment horizontal="right" vertical="center"/>
    </xf>
    <xf numFmtId="0" fontId="23" fillId="0" borderId="25" xfId="0" applyFont="1" applyBorder="1" applyAlignment="1">
      <alignment horizontal="center" vertical="center"/>
    </xf>
    <xf numFmtId="0" fontId="0" fillId="0" borderId="0" xfId="0" applyAlignment="1">
      <alignment horizontal="center" vertical="center"/>
    </xf>
    <xf numFmtId="0" fontId="14" fillId="2" borderId="27" xfId="0" applyFont="1" applyFill="1" applyBorder="1" applyAlignment="1">
      <alignment horizontal="center" vertical="center"/>
    </xf>
    <xf numFmtId="0" fontId="13" fillId="0" borderId="25" xfId="0" applyFont="1" applyBorder="1" applyAlignment="1">
      <alignment horizontal="center" vertical="center"/>
    </xf>
    <xf numFmtId="0" fontId="28" fillId="0" borderId="25" xfId="0" applyFont="1" applyBorder="1" applyAlignment="1">
      <alignment horizontal="center" vertical="center"/>
    </xf>
    <xf numFmtId="0" fontId="29" fillId="0" borderId="25" xfId="0" applyFont="1" applyBorder="1" applyAlignment="1">
      <alignment horizontal="center" vertical="center"/>
    </xf>
    <xf numFmtId="0" fontId="30" fillId="0" borderId="25" xfId="0" applyFont="1" applyBorder="1" applyAlignment="1">
      <alignment horizontal="center" vertical="center"/>
    </xf>
    <xf numFmtId="0" fontId="15" fillId="0" borderId="25" xfId="0" applyFont="1" applyBorder="1" applyAlignment="1">
      <alignment horizontal="center" vertical="center"/>
    </xf>
    <xf numFmtId="0" fontId="6" fillId="2" borderId="4" xfId="0" applyFont="1" applyFill="1" applyBorder="1" applyAlignment="1">
      <alignment horizontal="center"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xf>
    <xf numFmtId="0" fontId="17" fillId="0" borderId="2" xfId="0" applyFont="1" applyBorder="1" applyAlignment="1">
      <alignment horizontal="center" vertical="center"/>
    </xf>
    <xf numFmtId="0" fontId="36" fillId="5" borderId="28"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37" fillId="0" borderId="29" xfId="0" applyFont="1" applyBorder="1" applyAlignment="1">
      <alignment horizontal="center" vertical="center"/>
    </xf>
    <xf numFmtId="0" fontId="0" fillId="3" borderId="28" xfId="0" applyFill="1" applyBorder="1" applyAlignment="1">
      <alignment horizontal="center" vertical="center"/>
    </xf>
    <xf numFmtId="0" fontId="36" fillId="5" borderId="30" xfId="0" applyFont="1" applyFill="1" applyBorder="1" applyAlignment="1">
      <alignment horizontal="center" vertical="center" wrapText="1"/>
    </xf>
    <xf numFmtId="0" fontId="0" fillId="0" borderId="31" xfId="0" applyBorder="1" applyAlignment="1">
      <alignment vertical="center"/>
    </xf>
    <xf numFmtId="0" fontId="8" fillId="0" borderId="32" xfId="0" applyFont="1" applyBorder="1" applyAlignment="1">
      <alignment horizontal="center" vertical="center"/>
    </xf>
    <xf numFmtId="0" fontId="0" fillId="0" borderId="29" xfId="0" applyBorder="1" applyAlignment="1">
      <alignment vertical="center"/>
    </xf>
    <xf numFmtId="0" fontId="8" fillId="0" borderId="34" xfId="0" applyFont="1" applyBorder="1" applyAlignment="1">
      <alignment horizontal="center" vertical="center"/>
    </xf>
    <xf numFmtId="0" fontId="12" fillId="4" borderId="33" xfId="0" applyFont="1" applyFill="1" applyBorder="1" applyAlignment="1">
      <alignment horizontal="center" vertical="center"/>
    </xf>
    <xf numFmtId="0" fontId="8" fillId="0" borderId="0" xfId="0" applyFont="1"/>
    <xf numFmtId="0" fontId="6" fillId="2" borderId="1" xfId="0" applyFont="1" applyFill="1" applyBorder="1" applyAlignment="1">
      <alignment horizontal="center" vertical="center" wrapText="1"/>
    </xf>
    <xf numFmtId="0" fontId="43" fillId="0" borderId="37" xfId="0" applyFont="1" applyBorder="1" applyAlignment="1">
      <alignment horizontal="center" vertical="center"/>
    </xf>
    <xf numFmtId="0" fontId="17" fillId="0" borderId="0" xfId="0" applyFont="1" applyBorder="1" applyAlignment="1">
      <alignment vertical="center"/>
    </xf>
    <xf numFmtId="0" fontId="4" fillId="3" borderId="3" xfId="0" applyFont="1" applyFill="1" applyBorder="1" applyAlignment="1">
      <alignment horizontal="center" vertical="center" wrapText="1"/>
    </xf>
    <xf numFmtId="0" fontId="46" fillId="6" borderId="1" xfId="0" applyFont="1" applyFill="1" applyBorder="1" applyAlignment="1">
      <alignment horizontal="center" vertical="center"/>
    </xf>
    <xf numFmtId="0" fontId="46" fillId="6" borderId="4" xfId="0" applyFont="1" applyFill="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1" fillId="2" borderId="1" xfId="0" applyFont="1" applyFill="1" applyBorder="1" applyAlignment="1">
      <alignment horizontal="center" vertical="center"/>
    </xf>
    <xf numFmtId="0" fontId="31" fillId="2" borderId="4" xfId="0" applyFont="1" applyFill="1" applyBorder="1" applyAlignment="1">
      <alignment horizontal="center" vertical="center"/>
    </xf>
    <xf numFmtId="0" fontId="12" fillId="2" borderId="1" xfId="0" applyFont="1" applyFill="1" applyBorder="1" applyAlignment="1">
      <alignment horizontal="center" vertical="center"/>
    </xf>
    <xf numFmtId="0" fontId="47" fillId="7" borderId="4" xfId="0" applyFont="1" applyFill="1" applyBorder="1" applyAlignment="1">
      <alignment horizontal="center" vertical="center"/>
    </xf>
    <xf numFmtId="0" fontId="0" fillId="0" borderId="44" xfId="0" applyBorder="1" applyAlignment="1">
      <alignment vertical="center"/>
    </xf>
    <xf numFmtId="0" fontId="12" fillId="4" borderId="4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48" xfId="0" applyFont="1" applyFill="1" applyBorder="1" applyAlignment="1">
      <alignment horizontal="center" vertical="center"/>
    </xf>
    <xf numFmtId="0" fontId="36" fillId="5" borderId="46" xfId="0" applyFont="1" applyFill="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49" xfId="0" applyFont="1" applyBorder="1" applyAlignment="1">
      <alignment horizontal="center" vertical="center"/>
    </xf>
    <xf numFmtId="0" fontId="51" fillId="5" borderId="47" xfId="0" applyFont="1" applyFill="1" applyBorder="1" applyAlignment="1">
      <alignment horizontal="center" vertical="top" wrapText="1"/>
    </xf>
    <xf numFmtId="0" fontId="51" fillId="5" borderId="30" xfId="0" applyFont="1" applyFill="1" applyBorder="1" applyAlignment="1">
      <alignment horizontal="center" vertical="top" wrapText="1"/>
    </xf>
    <xf numFmtId="0" fontId="14" fillId="0" borderId="19"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0" fillId="0" borderId="0" xfId="0" applyNumberFormat="1" applyAlignment="1">
      <alignment vertical="center"/>
    </xf>
    <xf numFmtId="0" fontId="0" fillId="0" borderId="0" xfId="1" applyNumberFormat="1" applyFont="1" applyAlignment="1">
      <alignment vertical="center"/>
    </xf>
    <xf numFmtId="0" fontId="0" fillId="0" borderId="0" xfId="2" applyNumberFormat="1" applyFont="1" applyAlignment="1">
      <alignment horizontal="center" vertical="center"/>
    </xf>
    <xf numFmtId="0" fontId="0" fillId="0" borderId="0" xfId="0" applyNumberFormat="1" applyBorder="1" applyAlignment="1">
      <alignment vertical="center"/>
    </xf>
    <xf numFmtId="0" fontId="46" fillId="0" borderId="2" xfId="0" applyFont="1" applyFill="1" applyBorder="1" applyAlignment="1">
      <alignment horizontal="center" vertical="center"/>
    </xf>
    <xf numFmtId="0" fontId="46" fillId="0" borderId="46" xfId="0" applyFont="1" applyFill="1" applyBorder="1" applyAlignment="1">
      <alignment horizontal="center" vertical="center"/>
    </xf>
    <xf numFmtId="0" fontId="32" fillId="0" borderId="0" xfId="0" applyNumberFormat="1" applyFont="1" applyFill="1" applyBorder="1" applyAlignment="1">
      <alignment vertical="top" wrapText="1"/>
    </xf>
    <xf numFmtId="0" fontId="23" fillId="8" borderId="4" xfId="0" applyFont="1" applyFill="1" applyBorder="1" applyAlignment="1">
      <alignment horizontal="center" vertical="center"/>
    </xf>
    <xf numFmtId="0" fontId="0" fillId="8" borderId="4"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3" borderId="33" xfId="0" applyFont="1" applyFill="1" applyBorder="1" applyAlignment="1">
      <alignment horizontal="center" vertical="center"/>
    </xf>
    <xf numFmtId="0" fontId="24" fillId="0" borderId="0" xfId="0" applyFont="1" applyBorder="1" applyAlignment="1">
      <alignment horizontal="center" vertical="center" wrapText="1"/>
    </xf>
    <xf numFmtId="0" fontId="40" fillId="0" borderId="26" xfId="0" applyFont="1" applyFill="1" applyBorder="1" applyAlignment="1">
      <alignment horizontal="center" vertical="center"/>
    </xf>
    <xf numFmtId="0" fontId="23" fillId="0" borderId="25" xfId="0" applyFont="1" applyFill="1" applyBorder="1" applyAlignment="1">
      <alignment horizontal="center" vertical="center"/>
    </xf>
    <xf numFmtId="0" fontId="40" fillId="0" borderId="25" xfId="0" applyFont="1" applyFill="1" applyBorder="1" applyAlignment="1">
      <alignment horizontal="center" vertical="center"/>
    </xf>
    <xf numFmtId="3" fontId="0" fillId="0" borderId="0" xfId="0" applyNumberFormat="1"/>
    <xf numFmtId="0" fontId="67" fillId="0" borderId="0" xfId="0" applyFont="1" applyAlignment="1">
      <alignment wrapText="1"/>
    </xf>
    <xf numFmtId="0" fontId="29" fillId="0" borderId="25" xfId="0" applyFont="1" applyFill="1" applyBorder="1" applyAlignment="1">
      <alignment horizontal="center" vertical="center"/>
    </xf>
    <xf numFmtId="0" fontId="30" fillId="0" borderId="25" xfId="0" applyFont="1" applyFill="1" applyBorder="1" applyAlignment="1">
      <alignment horizontal="center" vertical="center"/>
    </xf>
    <xf numFmtId="0" fontId="31" fillId="0" borderId="25" xfId="0" applyFont="1" applyFill="1" applyBorder="1" applyAlignment="1">
      <alignment horizontal="center" vertical="center"/>
    </xf>
    <xf numFmtId="49" fontId="78" fillId="0" borderId="25" xfId="0" applyNumberFormat="1" applyFont="1" applyBorder="1" applyAlignment="1">
      <alignment vertical="center" wrapText="1"/>
    </xf>
    <xf numFmtId="49" fontId="77" fillId="0" borderId="25" xfId="0" applyNumberFormat="1" applyFont="1" applyBorder="1" applyAlignment="1">
      <alignment vertical="center" wrapText="1"/>
    </xf>
    <xf numFmtId="49" fontId="79" fillId="0" borderId="25" xfId="0" applyNumberFormat="1" applyFont="1" applyBorder="1" applyAlignment="1">
      <alignment vertical="center" wrapText="1"/>
    </xf>
    <xf numFmtId="49" fontId="80" fillId="0" borderId="25" xfId="0" applyNumberFormat="1" applyFont="1" applyBorder="1" applyAlignment="1">
      <alignment vertical="center" wrapText="1"/>
    </xf>
    <xf numFmtId="0" fontId="81" fillId="0" borderId="0" xfId="0" applyFont="1" applyAlignment="1">
      <alignment horizontal="center" vertical="center"/>
    </xf>
    <xf numFmtId="0" fontId="44" fillId="0" borderId="1" xfId="0" applyFont="1" applyBorder="1" applyAlignment="1">
      <alignment horizontal="left" vertical="center" wrapText="1"/>
    </xf>
    <xf numFmtId="0" fontId="44" fillId="0" borderId="4" xfId="0" applyFont="1" applyBorder="1" applyAlignment="1">
      <alignment horizontal="left" vertical="center" wrapText="1"/>
    </xf>
    <xf numFmtId="0" fontId="44" fillId="0" borderId="42" xfId="0" applyFont="1" applyBorder="1" applyAlignment="1">
      <alignment horizontal="left" vertical="center" wrapText="1"/>
    </xf>
    <xf numFmtId="0" fontId="39" fillId="0" borderId="4" xfId="0" applyFont="1" applyBorder="1" applyAlignment="1">
      <alignment horizontal="left" vertical="center" wrapText="1"/>
    </xf>
    <xf numFmtId="0" fontId="39" fillId="0" borderId="42" xfId="0" applyFont="1" applyBorder="1" applyAlignment="1">
      <alignment horizontal="left" vertical="center" wrapText="1"/>
    </xf>
    <xf numFmtId="0" fontId="4" fillId="3" borderId="4" xfId="0" applyFont="1" applyFill="1" applyBorder="1" applyAlignment="1">
      <alignment horizontal="center" vertical="center" wrapText="1"/>
    </xf>
    <xf numFmtId="0" fontId="38" fillId="3" borderId="2" xfId="0" applyFont="1" applyFill="1" applyBorder="1" applyAlignment="1">
      <alignment horizontal="center" vertical="center"/>
    </xf>
    <xf numFmtId="0" fontId="45" fillId="0" borderId="42" xfId="0" applyFont="1" applyBorder="1" applyAlignment="1">
      <alignment vertical="center" wrapText="1"/>
    </xf>
    <xf numFmtId="0" fontId="15" fillId="9" borderId="43" xfId="0" applyFont="1" applyFill="1" applyBorder="1" applyAlignment="1">
      <alignment horizontal="center" vertical="center"/>
    </xf>
    <xf numFmtId="0" fontId="43" fillId="0" borderId="5" xfId="0" applyFont="1" applyBorder="1" applyAlignment="1">
      <alignment horizontal="center" vertical="center"/>
    </xf>
    <xf numFmtId="0" fontId="43" fillId="0" borderId="14" xfId="0" applyFont="1" applyBorder="1" applyAlignment="1">
      <alignment horizontal="center" vertical="center"/>
    </xf>
    <xf numFmtId="0" fontId="43" fillId="0" borderId="8" xfId="0" applyFont="1" applyBorder="1" applyAlignment="1">
      <alignment horizontal="center" vertical="center"/>
    </xf>
    <xf numFmtId="0" fontId="43" fillId="0" borderId="15" xfId="0" applyFont="1" applyBorder="1" applyAlignment="1">
      <alignment horizontal="center" vertical="center"/>
    </xf>
    <xf numFmtId="0" fontId="43" fillId="0" borderId="11" xfId="0" applyFont="1" applyBorder="1" applyAlignment="1">
      <alignment horizontal="center" vertical="center"/>
    </xf>
    <xf numFmtId="0" fontId="43" fillId="0" borderId="16" xfId="0" applyFont="1" applyBorder="1" applyAlignment="1">
      <alignment horizontal="center" vertical="center"/>
    </xf>
    <xf numFmtId="0" fontId="43" fillId="3" borderId="15" xfId="0" applyFont="1" applyFill="1" applyBorder="1" applyAlignment="1">
      <alignment horizontal="center" vertical="center"/>
    </xf>
    <xf numFmtId="0" fontId="15" fillId="9" borderId="43" xfId="0" applyFont="1" applyFill="1" applyBorder="1" applyAlignment="1">
      <alignment horizontal="center" vertical="center"/>
    </xf>
    <xf numFmtId="0" fontId="83" fillId="0" borderId="0" xfId="0" applyFont="1"/>
    <xf numFmtId="0" fontId="81" fillId="0" borderId="0" xfId="0" applyFont="1"/>
    <xf numFmtId="49" fontId="15" fillId="9" borderId="43" xfId="0" applyNumberFormat="1" applyFont="1" applyFill="1" applyBorder="1" applyAlignment="1">
      <alignment horizontal="center" vertical="center"/>
    </xf>
    <xf numFmtId="0" fontId="85" fillId="4" borderId="6" xfId="0" applyFont="1" applyFill="1" applyBorder="1" applyAlignment="1">
      <alignment horizontal="center" vertical="center"/>
    </xf>
    <xf numFmtId="0" fontId="86" fillId="4" borderId="33" xfId="0" applyFont="1" applyFill="1" applyBorder="1" applyAlignment="1">
      <alignment horizontal="center" vertical="center"/>
    </xf>
    <xf numFmtId="0" fontId="87" fillId="4" borderId="14" xfId="0" applyFont="1" applyFill="1" applyBorder="1" applyAlignment="1">
      <alignment horizontal="center" vertical="center"/>
    </xf>
    <xf numFmtId="0" fontId="85" fillId="3" borderId="9" xfId="0" applyFont="1" applyFill="1" applyBorder="1" applyAlignment="1">
      <alignment horizontal="center" vertical="center"/>
    </xf>
    <xf numFmtId="0" fontId="86" fillId="3" borderId="33" xfId="0" applyFont="1" applyFill="1" applyBorder="1" applyAlignment="1">
      <alignment horizontal="center" vertical="center"/>
    </xf>
    <xf numFmtId="0" fontId="87" fillId="3" borderId="63" xfId="0" applyFont="1" applyFill="1" applyBorder="1" applyAlignment="1">
      <alignment horizontal="center" vertical="center"/>
    </xf>
    <xf numFmtId="0" fontId="85" fillId="4" borderId="9" xfId="0" applyFont="1" applyFill="1" applyBorder="1" applyAlignment="1">
      <alignment horizontal="center" vertical="center"/>
    </xf>
    <xf numFmtId="0" fontId="87" fillId="4" borderId="15" xfId="0" applyFont="1" applyFill="1" applyBorder="1" applyAlignment="1">
      <alignment horizontal="center" vertical="center"/>
    </xf>
    <xf numFmtId="0" fontId="85" fillId="4" borderId="48" xfId="0" applyFont="1" applyFill="1" applyBorder="1" applyAlignment="1">
      <alignment horizontal="center" vertical="center"/>
    </xf>
    <xf numFmtId="0" fontId="86" fillId="4" borderId="45" xfId="0" applyFont="1" applyFill="1" applyBorder="1" applyAlignment="1">
      <alignment horizontal="center" vertical="center"/>
    </xf>
    <xf numFmtId="0" fontId="4" fillId="3" borderId="15" xfId="0" applyFont="1" applyFill="1" applyBorder="1" applyAlignment="1">
      <alignment horizontal="center" vertical="center"/>
    </xf>
    <xf numFmtId="0" fontId="15" fillId="9" borderId="43" xfId="0" applyFont="1" applyFill="1" applyBorder="1" applyAlignment="1">
      <alignment horizontal="center" vertical="center"/>
    </xf>
    <xf numFmtId="0" fontId="44" fillId="0" borderId="42" xfId="0" applyFont="1" applyBorder="1" applyAlignment="1">
      <alignment horizontal="left" vertical="center" wrapText="1"/>
    </xf>
    <xf numFmtId="3" fontId="0" fillId="0" borderId="0" xfId="0" applyNumberFormat="1" applyAlignment="1">
      <alignment vertical="center"/>
    </xf>
    <xf numFmtId="0" fontId="85" fillId="4" borderId="31" xfId="0" applyFont="1" applyFill="1" applyBorder="1" applyAlignment="1">
      <alignment horizontal="center" vertical="center"/>
    </xf>
    <xf numFmtId="0" fontId="85" fillId="4" borderId="32" xfId="0" applyFont="1" applyFill="1" applyBorder="1" applyAlignment="1">
      <alignment horizontal="center" vertical="center"/>
    </xf>
    <xf numFmtId="0" fontId="85" fillId="3" borderId="29" xfId="0" applyFont="1" applyFill="1" applyBorder="1" applyAlignment="1">
      <alignment horizontal="center" vertical="center"/>
    </xf>
    <xf numFmtId="0" fontId="85" fillId="3" borderId="34" xfId="0" applyFont="1" applyFill="1" applyBorder="1" applyAlignment="1">
      <alignment horizontal="center" vertical="center"/>
    </xf>
    <xf numFmtId="0" fontId="85" fillId="4" borderId="29" xfId="0" applyFont="1" applyFill="1" applyBorder="1" applyAlignment="1">
      <alignment horizontal="center" vertical="center"/>
    </xf>
    <xf numFmtId="0" fontId="85" fillId="4" borderId="34" xfId="0" applyFont="1" applyFill="1" applyBorder="1" applyAlignment="1">
      <alignment horizontal="center" vertical="center"/>
    </xf>
    <xf numFmtId="0" fontId="85" fillId="4" borderId="64" xfId="0" applyFont="1" applyFill="1" applyBorder="1" applyAlignment="1">
      <alignment horizontal="center" vertical="center"/>
    </xf>
    <xf numFmtId="0" fontId="85" fillId="4" borderId="65" xfId="0" applyFont="1" applyFill="1" applyBorder="1" applyAlignment="1">
      <alignment horizontal="center" vertical="center"/>
    </xf>
    <xf numFmtId="0" fontId="87" fillId="0" borderId="14" xfId="0" applyFont="1" applyFill="1" applyBorder="1" applyAlignment="1">
      <alignment horizontal="center" vertical="center"/>
    </xf>
    <xf numFmtId="0" fontId="87" fillId="0" borderId="15" xfId="0" applyFont="1" applyFill="1" applyBorder="1" applyAlignment="1">
      <alignment horizontal="center" vertical="center"/>
    </xf>
    <xf numFmtId="0" fontId="87" fillId="0" borderId="16" xfId="0" applyFont="1" applyFill="1" applyBorder="1" applyAlignment="1">
      <alignment horizontal="center" vertical="center"/>
    </xf>
    <xf numFmtId="0" fontId="14" fillId="0" borderId="0" xfId="0" applyNumberFormat="1" applyFont="1" applyFill="1" applyBorder="1" applyAlignment="1">
      <alignment horizontal="center" vertical="center"/>
    </xf>
    <xf numFmtId="0" fontId="47" fillId="7" borderId="1" xfId="0" applyFont="1" applyFill="1" applyBorder="1" applyAlignment="1">
      <alignment horizontal="center" vertical="center"/>
    </xf>
    <xf numFmtId="0" fontId="6" fillId="0"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1" applyNumberFormat="1" applyFont="1" applyFill="1" applyBorder="1" applyAlignment="1">
      <alignment vertical="center"/>
    </xf>
    <xf numFmtId="0" fontId="89" fillId="4" borderId="34" xfId="0" applyFont="1" applyFill="1" applyBorder="1" applyAlignment="1">
      <alignment horizontal="center" vertical="center"/>
    </xf>
    <xf numFmtId="0" fontId="90" fillId="4" borderId="34" xfId="0" applyFont="1" applyFill="1" applyBorder="1" applyAlignment="1">
      <alignment horizontal="center" vertical="center"/>
    </xf>
    <xf numFmtId="0" fontId="91" fillId="4" borderId="29" xfId="0" applyFont="1" applyFill="1" applyBorder="1" applyAlignment="1">
      <alignment horizontal="center" vertical="center"/>
    </xf>
    <xf numFmtId="0" fontId="51" fillId="5" borderId="47" xfId="0" applyFont="1" applyFill="1" applyBorder="1" applyAlignment="1">
      <alignment horizontal="center" vertical="center" wrapText="1"/>
    </xf>
    <xf numFmtId="0" fontId="51" fillId="5" borderId="30" xfId="0" applyFont="1" applyFill="1" applyBorder="1" applyAlignment="1">
      <alignment horizontal="center" vertical="center" wrapText="1"/>
    </xf>
    <xf numFmtId="0" fontId="23" fillId="0" borderId="66" xfId="0" applyFont="1" applyBorder="1" applyAlignment="1">
      <alignment horizontal="center" vertical="center"/>
    </xf>
    <xf numFmtId="0" fontId="23" fillId="0" borderId="38" xfId="0" applyFont="1" applyBorder="1" applyAlignment="1">
      <alignment horizontal="center" vertical="center"/>
    </xf>
    <xf numFmtId="0" fontId="40" fillId="0" borderId="38" xfId="0" applyFont="1" applyFill="1" applyBorder="1" applyAlignment="1">
      <alignment horizontal="center" vertical="center"/>
    </xf>
    <xf numFmtId="49" fontId="77" fillId="0" borderId="38" xfId="0" applyNumberFormat="1" applyFont="1" applyBorder="1" applyAlignment="1">
      <alignment vertical="center" wrapText="1"/>
    </xf>
    <xf numFmtId="0" fontId="29" fillId="0" borderId="38" xfId="0" applyFont="1" applyFill="1" applyBorder="1" applyAlignment="1">
      <alignment horizontal="center" vertical="center"/>
    </xf>
    <xf numFmtId="0" fontId="29" fillId="0" borderId="67" xfId="0" applyFont="1" applyFill="1" applyBorder="1" applyAlignment="1">
      <alignment horizontal="center" vertical="center"/>
    </xf>
    <xf numFmtId="0" fontId="23" fillId="0" borderId="68" xfId="0" applyFont="1" applyBorder="1" applyAlignment="1">
      <alignment horizontal="center" vertical="center"/>
    </xf>
    <xf numFmtId="0" fontId="29" fillId="0" borderId="69" xfId="0" applyFont="1" applyFill="1" applyBorder="1" applyAlignment="1">
      <alignment horizontal="center" vertical="center"/>
    </xf>
    <xf numFmtId="0" fontId="30" fillId="0" borderId="69" xfId="0" applyFont="1" applyFill="1" applyBorder="1" applyAlignment="1">
      <alignment horizontal="center" vertical="center"/>
    </xf>
    <xf numFmtId="0" fontId="31" fillId="0" borderId="69" xfId="0" applyFont="1" applyFill="1" applyBorder="1" applyAlignment="1">
      <alignment horizontal="center" vertical="center"/>
    </xf>
    <xf numFmtId="0" fontId="23" fillId="0" borderId="70" xfId="0" applyFont="1" applyBorder="1" applyAlignment="1">
      <alignment horizontal="center" vertical="center"/>
    </xf>
    <xf numFmtId="0" fontId="23" fillId="0" borderId="39" xfId="0" applyFont="1" applyBorder="1" applyAlignment="1">
      <alignment horizontal="center" vertical="center"/>
    </xf>
    <xf numFmtId="0" fontId="23" fillId="0" borderId="39" xfId="0" applyFont="1" applyFill="1" applyBorder="1" applyAlignment="1">
      <alignment horizontal="center" vertical="center"/>
    </xf>
    <xf numFmtId="49" fontId="78" fillId="0" borderId="39" xfId="0" applyNumberFormat="1" applyFont="1" applyBorder="1" applyAlignment="1">
      <alignment vertical="center" wrapText="1"/>
    </xf>
    <xf numFmtId="0" fontId="29" fillId="0" borderId="39" xfId="0" applyFont="1" applyFill="1" applyBorder="1" applyAlignment="1">
      <alignment horizontal="center" vertical="center"/>
    </xf>
    <xf numFmtId="0" fontId="29" fillId="0" borderId="71" xfId="0" applyFont="1" applyFill="1" applyBorder="1" applyAlignment="1">
      <alignment horizontal="center" vertical="center"/>
    </xf>
    <xf numFmtId="0" fontId="14" fillId="12" borderId="1" xfId="0" applyFont="1" applyFill="1" applyBorder="1" applyAlignment="1">
      <alignment horizontal="center" vertical="center" wrapText="1"/>
    </xf>
    <xf numFmtId="0" fontId="23" fillId="12" borderId="4" xfId="0" applyFont="1" applyFill="1" applyBorder="1" applyAlignment="1">
      <alignment horizontal="center" vertical="center"/>
    </xf>
    <xf numFmtId="0" fontId="23" fillId="12" borderId="43" xfId="0" applyFont="1" applyFill="1" applyBorder="1" applyAlignment="1">
      <alignment horizontal="center" vertical="center"/>
    </xf>
    <xf numFmtId="0" fontId="0" fillId="12" borderId="4" xfId="0" applyFill="1" applyBorder="1" applyAlignment="1">
      <alignment vertical="center" wrapText="1"/>
    </xf>
    <xf numFmtId="0" fontId="23" fillId="11" borderId="4" xfId="0" applyFont="1" applyFill="1" applyBorder="1" applyAlignment="1">
      <alignment horizontal="center" vertical="center"/>
    </xf>
    <xf numFmtId="0" fontId="23" fillId="11" borderId="43" xfId="0" applyFont="1" applyFill="1" applyBorder="1" applyAlignment="1">
      <alignment horizontal="center" vertical="center" wrapText="1"/>
    </xf>
    <xf numFmtId="0" fontId="23" fillId="0" borderId="58" xfId="0" applyFont="1" applyBorder="1" applyAlignment="1">
      <alignment horizontal="center" vertical="center"/>
    </xf>
    <xf numFmtId="0" fontId="23" fillId="0" borderId="72" xfId="0" applyFont="1" applyBorder="1" applyAlignment="1">
      <alignment horizontal="center" vertical="center"/>
    </xf>
    <xf numFmtId="0" fontId="23" fillId="0" borderId="52" xfId="0" applyFont="1" applyBorder="1" applyAlignment="1">
      <alignment horizontal="center" vertical="center"/>
    </xf>
    <xf numFmtId="0" fontId="94" fillId="0" borderId="0" xfId="0" applyFont="1" applyAlignment="1">
      <alignment horizontal="center"/>
    </xf>
    <xf numFmtId="0" fontId="27" fillId="12" borderId="18" xfId="0" applyFont="1" applyFill="1" applyBorder="1" applyAlignment="1">
      <alignment horizontal="center" vertical="center" wrapText="1"/>
    </xf>
    <xf numFmtId="0" fontId="27" fillId="12" borderId="21" xfId="0" applyFont="1" applyFill="1" applyBorder="1" applyAlignment="1">
      <alignment horizontal="center" vertical="center"/>
    </xf>
    <xf numFmtId="0" fontId="27" fillId="12" borderId="23" xfId="0" applyFont="1" applyFill="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71" fillId="0" borderId="18" xfId="0" applyNumberFormat="1" applyFont="1" applyFill="1" applyBorder="1" applyAlignment="1">
      <alignment horizontal="justify" vertical="top" wrapText="1"/>
    </xf>
    <xf numFmtId="0" fontId="71" fillId="0" borderId="19" xfId="0" applyNumberFormat="1" applyFont="1" applyFill="1" applyBorder="1" applyAlignment="1">
      <alignment horizontal="justify" vertical="top" wrapText="1"/>
    </xf>
    <xf numFmtId="0" fontId="71" fillId="0" borderId="20" xfId="0" applyNumberFormat="1" applyFont="1" applyFill="1" applyBorder="1" applyAlignment="1">
      <alignment horizontal="justify" vertical="top" wrapText="1"/>
    </xf>
    <xf numFmtId="0" fontId="71" fillId="0" borderId="21" xfId="0" applyNumberFormat="1" applyFont="1" applyFill="1" applyBorder="1" applyAlignment="1">
      <alignment horizontal="justify" vertical="top" wrapText="1"/>
    </xf>
    <xf numFmtId="0" fontId="71" fillId="0" borderId="0" xfId="0" applyNumberFormat="1" applyFont="1" applyFill="1" applyBorder="1" applyAlignment="1">
      <alignment horizontal="justify" vertical="top" wrapText="1"/>
    </xf>
    <xf numFmtId="0" fontId="71" fillId="0" borderId="22" xfId="0" applyNumberFormat="1" applyFont="1" applyFill="1" applyBorder="1" applyAlignment="1">
      <alignment horizontal="justify" vertical="top" wrapText="1"/>
    </xf>
    <xf numFmtId="0" fontId="16" fillId="4" borderId="0" xfId="0" applyFont="1" applyFill="1" applyAlignment="1">
      <alignment horizontal="center" vertical="center" wrapText="1"/>
    </xf>
    <xf numFmtId="0" fontId="16" fillId="4" borderId="17" xfId="0" applyFont="1" applyFill="1" applyBorder="1" applyAlignment="1">
      <alignment horizontal="center" vertical="center" wrapText="1"/>
    </xf>
    <xf numFmtId="0" fontId="15" fillId="2" borderId="19" xfId="0" applyFont="1" applyFill="1" applyBorder="1" applyAlignment="1">
      <alignment horizontal="center" vertical="center"/>
    </xf>
    <xf numFmtId="0" fontId="62" fillId="0" borderId="18" xfId="0" applyFont="1" applyBorder="1" applyAlignment="1">
      <alignment horizontal="left" vertical="top" wrapText="1"/>
    </xf>
    <xf numFmtId="0" fontId="62" fillId="0" borderId="19" xfId="0" applyFont="1" applyBorder="1" applyAlignment="1">
      <alignment horizontal="left" vertical="top" wrapText="1"/>
    </xf>
    <xf numFmtId="0" fontId="62" fillId="0" borderId="20" xfId="0" applyFont="1" applyBorder="1" applyAlignment="1">
      <alignment horizontal="left" vertical="top" wrapText="1"/>
    </xf>
    <xf numFmtId="0" fontId="62" fillId="0" borderId="21" xfId="0" applyFont="1" applyBorder="1" applyAlignment="1">
      <alignment horizontal="left" vertical="top" wrapText="1"/>
    </xf>
    <xf numFmtId="0" fontId="62" fillId="0" borderId="0" xfId="0" applyFont="1" applyBorder="1" applyAlignment="1">
      <alignment horizontal="left" vertical="top" wrapText="1"/>
    </xf>
    <xf numFmtId="0" fontId="62" fillId="0" borderId="22" xfId="0" applyFont="1" applyBorder="1" applyAlignment="1">
      <alignment horizontal="left" vertical="top" wrapText="1"/>
    </xf>
    <xf numFmtId="0" fontId="62" fillId="0" borderId="23" xfId="0" applyFont="1" applyBorder="1" applyAlignment="1">
      <alignment horizontal="left" vertical="top" wrapText="1"/>
    </xf>
    <xf numFmtId="0" fontId="62" fillId="0" borderId="17" xfId="0" applyFont="1" applyBorder="1" applyAlignment="1">
      <alignment horizontal="left" vertical="top" wrapText="1"/>
    </xf>
    <xf numFmtId="0" fontId="62" fillId="0" borderId="24" xfId="0" applyFont="1" applyBorder="1" applyAlignment="1">
      <alignment horizontal="left" vertical="top" wrapText="1"/>
    </xf>
    <xf numFmtId="0" fontId="4" fillId="2" borderId="19" xfId="0" applyFont="1" applyFill="1" applyBorder="1" applyAlignment="1">
      <alignment horizontal="center" vertical="center"/>
    </xf>
    <xf numFmtId="0" fontId="16" fillId="2" borderId="19" xfId="0" applyFont="1" applyFill="1" applyBorder="1" applyAlignment="1">
      <alignment horizontal="center" vertical="center"/>
    </xf>
    <xf numFmtId="0" fontId="16" fillId="5" borderId="0" xfId="0" applyFont="1" applyFill="1" applyAlignment="1">
      <alignment horizontal="center" vertical="center" wrapText="1"/>
    </xf>
    <xf numFmtId="0" fontId="16" fillId="5" borderId="17" xfId="0" applyFont="1" applyFill="1" applyBorder="1" applyAlignment="1">
      <alignment horizontal="center" vertical="center" wrapText="1"/>
    </xf>
    <xf numFmtId="0" fontId="0" fillId="12" borderId="42" xfId="0" applyFill="1" applyBorder="1" applyAlignment="1">
      <alignment horizontal="center" vertical="center" wrapText="1"/>
    </xf>
    <xf numFmtId="0" fontId="0" fillId="12" borderId="50" xfId="0" applyFill="1" applyBorder="1" applyAlignment="1">
      <alignment horizontal="center" vertical="center" wrapText="1"/>
    </xf>
    <xf numFmtId="0" fontId="0" fillId="12" borderId="43" xfId="0"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40" fillId="10" borderId="22" xfId="0" applyFont="1" applyFill="1" applyBorder="1" applyAlignment="1">
      <alignment horizontal="center" vertical="center" textRotation="90"/>
    </xf>
    <xf numFmtId="0" fontId="60" fillId="4" borderId="0" xfId="0" applyFont="1" applyFill="1" applyAlignment="1">
      <alignment horizontal="center" vertical="center" wrapText="1"/>
    </xf>
    <xf numFmtId="0" fontId="60" fillId="4" borderId="17" xfId="0" applyFont="1" applyFill="1" applyBorder="1" applyAlignment="1">
      <alignment horizontal="center" vertical="center" wrapText="1"/>
    </xf>
    <xf numFmtId="0" fontId="15" fillId="9" borderId="42" xfId="0" applyFont="1" applyFill="1" applyBorder="1" applyAlignment="1">
      <alignment horizontal="center" vertical="center"/>
    </xf>
    <xf numFmtId="0" fontId="15" fillId="9" borderId="43" xfId="0" applyFont="1" applyFill="1" applyBorder="1" applyAlignment="1">
      <alignment horizontal="center" vertical="center"/>
    </xf>
    <xf numFmtId="0" fontId="4" fillId="11" borderId="23" xfId="0" applyFont="1" applyFill="1" applyBorder="1" applyAlignment="1">
      <alignment horizontal="center" vertical="center"/>
    </xf>
    <xf numFmtId="0" fontId="4" fillId="11" borderId="17" xfId="0" applyFont="1" applyFill="1" applyBorder="1" applyAlignment="1">
      <alignment horizontal="center" vertical="center"/>
    </xf>
    <xf numFmtId="0" fontId="15" fillId="11" borderId="18" xfId="0" applyFont="1" applyFill="1" applyBorder="1" applyAlignment="1">
      <alignment horizontal="center" vertical="center"/>
    </xf>
    <xf numFmtId="0" fontId="15" fillId="11" borderId="19" xfId="0" applyFont="1" applyFill="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44" fillId="0" borderId="42" xfId="0" applyFont="1" applyBorder="1" applyAlignment="1">
      <alignment horizontal="left" vertical="center" wrapText="1"/>
    </xf>
    <xf numFmtId="0" fontId="44" fillId="0" borderId="43" xfId="0" applyFont="1" applyBorder="1" applyAlignment="1">
      <alignment horizontal="left"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82" fillId="10" borderId="42" xfId="0" applyFont="1" applyFill="1" applyBorder="1" applyAlignment="1">
      <alignment vertical="center" textRotation="90"/>
    </xf>
    <xf numFmtId="0" fontId="82" fillId="10" borderId="50" xfId="0" applyFont="1" applyFill="1" applyBorder="1" applyAlignment="1">
      <alignment vertical="center" textRotation="90"/>
    </xf>
    <xf numFmtId="0" fontId="82" fillId="10" borderId="43" xfId="0" applyFont="1" applyFill="1" applyBorder="1" applyAlignment="1">
      <alignment vertical="center" textRotation="90"/>
    </xf>
    <xf numFmtId="0" fontId="43" fillId="0" borderId="61" xfId="0" applyFont="1" applyBorder="1" applyAlignment="1">
      <alignment horizontal="right" vertical="center"/>
    </xf>
    <xf numFmtId="0" fontId="43" fillId="0" borderId="38" xfId="0" applyFont="1" applyBorder="1" applyAlignment="1">
      <alignment horizontal="right" vertical="center"/>
    </xf>
    <xf numFmtId="0" fontId="43" fillId="0" borderId="58" xfId="0" applyFont="1" applyBorder="1" applyAlignment="1">
      <alignment horizontal="right" vertical="center"/>
    </xf>
    <xf numFmtId="0" fontId="43" fillId="0" borderId="62" xfId="0" applyFont="1" applyBorder="1" applyAlignment="1">
      <alignment horizontal="right" vertical="center"/>
    </xf>
    <xf numFmtId="0" fontId="43" fillId="0" borderId="39" xfId="0" applyFont="1" applyBorder="1" applyAlignment="1">
      <alignment horizontal="right" vertical="center"/>
    </xf>
    <xf numFmtId="0" fontId="43" fillId="0" borderId="52" xfId="0" applyFont="1" applyBorder="1" applyAlignment="1">
      <alignment horizontal="right" vertical="center"/>
    </xf>
    <xf numFmtId="0" fontId="44" fillId="0" borderId="59" xfId="0" applyFont="1" applyBorder="1" applyAlignment="1">
      <alignment horizontal="left" vertical="center" wrapText="1"/>
    </xf>
    <xf numFmtId="0" fontId="44" fillId="0" borderId="60" xfId="0" applyFont="1" applyBorder="1" applyAlignment="1">
      <alignment horizontal="left" vertical="center" wrapText="1"/>
    </xf>
    <xf numFmtId="0" fontId="16" fillId="0" borderId="1" xfId="0" quotePrefix="1" applyFont="1" applyFill="1" applyBorder="1" applyAlignment="1">
      <alignment horizontal="center" vertical="center"/>
    </xf>
    <xf numFmtId="0" fontId="16" fillId="0" borderId="2" xfId="0" quotePrefix="1" applyFont="1" applyFill="1" applyBorder="1" applyAlignment="1">
      <alignment horizontal="center" vertical="center"/>
    </xf>
    <xf numFmtId="0" fontId="16" fillId="0" borderId="3" xfId="0" quotePrefix="1" applyFont="1" applyFill="1" applyBorder="1" applyAlignment="1">
      <alignment horizontal="center" vertical="center"/>
    </xf>
    <xf numFmtId="0" fontId="15" fillId="9" borderId="52" xfId="0" applyFont="1" applyFill="1" applyBorder="1" applyAlignment="1">
      <alignment horizontal="center" vertical="center"/>
    </xf>
    <xf numFmtId="0" fontId="15" fillId="9" borderId="53" xfId="0" applyFont="1" applyFill="1" applyBorder="1" applyAlignment="1">
      <alignment horizontal="center" vertical="center"/>
    </xf>
    <xf numFmtId="0" fontId="17" fillId="9" borderId="54" xfId="0" applyFont="1" applyFill="1" applyBorder="1" applyAlignment="1">
      <alignment horizontal="left" vertical="center"/>
    </xf>
    <xf numFmtId="0" fontId="17" fillId="9" borderId="56" xfId="0" applyFont="1" applyFill="1" applyBorder="1" applyAlignment="1">
      <alignment horizontal="left" vertical="center"/>
    </xf>
    <xf numFmtId="0" fontId="15" fillId="9" borderId="55" xfId="0" applyFont="1" applyFill="1" applyBorder="1" applyAlignment="1">
      <alignment horizontal="center" vertical="center"/>
    </xf>
    <xf numFmtId="0" fontId="15" fillId="9" borderId="51" xfId="0"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38" fillId="3" borderId="40" xfId="0" applyFont="1" applyFill="1" applyBorder="1" applyAlignment="1">
      <alignment horizontal="center" vertical="center"/>
    </xf>
    <xf numFmtId="0" fontId="38" fillId="3" borderId="41" xfId="0" applyFont="1" applyFill="1" applyBorder="1" applyAlignment="1">
      <alignment horizontal="center" vertical="center"/>
    </xf>
    <xf numFmtId="0" fontId="38" fillId="3" borderId="57" xfId="0" applyFont="1" applyFill="1" applyBorder="1" applyAlignment="1">
      <alignment horizontal="center" vertical="center"/>
    </xf>
    <xf numFmtId="0" fontId="17" fillId="11" borderId="20" xfId="0" applyFont="1" applyFill="1" applyBorder="1" applyAlignment="1">
      <alignment horizontal="left" vertical="center"/>
    </xf>
    <xf numFmtId="0" fontId="17" fillId="11" borderId="24" xfId="0" applyFont="1" applyFill="1" applyBorder="1" applyAlignment="1">
      <alignment horizontal="left" vertical="center"/>
    </xf>
    <xf numFmtId="0" fontId="43" fillId="0" borderId="0" xfId="0" applyFont="1" applyBorder="1" applyAlignment="1">
      <alignment horizontal="right" vertical="center"/>
    </xf>
    <xf numFmtId="0" fontId="39" fillId="0" borderId="17" xfId="0" applyFont="1" applyBorder="1" applyAlignment="1">
      <alignment horizontal="left" vertical="center"/>
    </xf>
    <xf numFmtId="0" fontId="39" fillId="0" borderId="24" xfId="0" applyFont="1" applyBorder="1" applyAlignment="1">
      <alignment horizontal="left" vertical="center"/>
    </xf>
    <xf numFmtId="0" fontId="44" fillId="0" borderId="17" xfId="0" applyFont="1" applyBorder="1" applyAlignment="1">
      <alignment horizontal="right" vertical="center"/>
    </xf>
    <xf numFmtId="0" fontId="43" fillId="0" borderId="2" xfId="0" applyFont="1" applyBorder="1" applyAlignment="1">
      <alignment horizontal="right" vertical="center"/>
    </xf>
    <xf numFmtId="0" fontId="57" fillId="0" borderId="18" xfId="0" applyFont="1" applyFill="1" applyBorder="1" applyAlignment="1">
      <alignment horizontal="center" vertical="center" wrapText="1"/>
    </xf>
    <xf numFmtId="0" fontId="57" fillId="0" borderId="19" xfId="0" applyFont="1" applyFill="1" applyBorder="1" applyAlignment="1">
      <alignment horizontal="center" vertical="center" wrapText="1"/>
    </xf>
    <xf numFmtId="0" fontId="57" fillId="0" borderId="20" xfId="0" applyFont="1" applyFill="1" applyBorder="1" applyAlignment="1">
      <alignment horizontal="center" vertical="center" wrapText="1"/>
    </xf>
    <xf numFmtId="0" fontId="57" fillId="0" borderId="21"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22" xfId="0" applyFont="1" applyFill="1" applyBorder="1" applyAlignment="1">
      <alignment horizontal="center" vertical="center" wrapText="1"/>
    </xf>
    <xf numFmtId="0" fontId="16" fillId="4" borderId="0" xfId="0" applyFont="1" applyFill="1" applyAlignment="1">
      <alignment horizontal="center" vertical="center"/>
    </xf>
    <xf numFmtId="0" fontId="16" fillId="4" borderId="17" xfId="0" applyFont="1" applyFill="1" applyBorder="1" applyAlignment="1">
      <alignment horizontal="center" vertical="center"/>
    </xf>
    <xf numFmtId="0" fontId="20" fillId="0" borderId="18"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21"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2"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17" xfId="0" applyFont="1" applyFill="1" applyBorder="1" applyAlignment="1">
      <alignment horizontal="left" vertical="top" wrapText="1"/>
    </xf>
    <xf numFmtId="0" fontId="20" fillId="0" borderId="24" xfId="0" applyFont="1" applyFill="1" applyBorder="1" applyAlignment="1">
      <alignment horizontal="left" vertical="top" wrapText="1"/>
    </xf>
    <xf numFmtId="0" fontId="33" fillId="0" borderId="18" xfId="0" applyFont="1" applyFill="1" applyBorder="1" applyAlignment="1">
      <alignment horizontal="left" vertical="top" wrapText="1"/>
    </xf>
    <xf numFmtId="0" fontId="33" fillId="0" borderId="19" xfId="0" applyFont="1" applyFill="1" applyBorder="1" applyAlignment="1">
      <alignment horizontal="left" vertical="top" wrapText="1"/>
    </xf>
    <xf numFmtId="0" fontId="33" fillId="0" borderId="20" xfId="0" applyFont="1" applyFill="1" applyBorder="1" applyAlignment="1">
      <alignment horizontal="left" vertical="top" wrapText="1"/>
    </xf>
    <xf numFmtId="0" fontId="33" fillId="0" borderId="21"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wrapText="1"/>
    </xf>
    <xf numFmtId="0" fontId="33" fillId="0" borderId="17" xfId="0" applyFont="1" applyFill="1" applyBorder="1" applyAlignment="1">
      <alignment horizontal="left" vertical="top" wrapText="1"/>
    </xf>
    <xf numFmtId="0" fontId="33" fillId="0" borderId="24" xfId="0" applyFont="1" applyFill="1" applyBorder="1" applyAlignment="1">
      <alignment horizontal="left" vertical="top" wrapText="1"/>
    </xf>
    <xf numFmtId="0" fontId="39" fillId="0" borderId="17" xfId="0" applyFont="1" applyBorder="1" applyAlignment="1">
      <alignment horizontal="right" vertical="center"/>
    </xf>
    <xf numFmtId="0" fontId="41" fillId="0" borderId="18" xfId="0" quotePrefix="1" applyFont="1" applyBorder="1" applyAlignment="1">
      <alignment horizontal="center" vertical="center"/>
    </xf>
    <xf numFmtId="0" fontId="41" fillId="0" borderId="19" xfId="0" quotePrefix="1" applyFont="1" applyBorder="1" applyAlignment="1">
      <alignment horizontal="center" vertical="center"/>
    </xf>
    <xf numFmtId="0" fontId="41" fillId="0" borderId="20" xfId="0" quotePrefix="1" applyFont="1" applyBorder="1" applyAlignment="1">
      <alignment horizontal="center" vertical="center"/>
    </xf>
    <xf numFmtId="0" fontId="41" fillId="0" borderId="21" xfId="0" quotePrefix="1" applyFont="1" applyBorder="1" applyAlignment="1">
      <alignment horizontal="center" vertical="center"/>
    </xf>
    <xf numFmtId="0" fontId="41" fillId="0" borderId="0" xfId="0" quotePrefix="1" applyFont="1" applyBorder="1" applyAlignment="1">
      <alignment horizontal="center" vertical="center"/>
    </xf>
    <xf numFmtId="0" fontId="41" fillId="0" borderId="22" xfId="0" quotePrefix="1" applyFont="1" applyBorder="1" applyAlignment="1">
      <alignment horizontal="center" vertical="center"/>
    </xf>
    <xf numFmtId="0" fontId="43" fillId="2" borderId="19" xfId="0" applyFont="1" applyFill="1" applyBorder="1" applyAlignment="1">
      <alignment horizontal="center" vertical="center"/>
    </xf>
    <xf numFmtId="0" fontId="15" fillId="9" borderId="42" xfId="0" applyFont="1" applyFill="1" applyBorder="1" applyAlignment="1">
      <alignment horizontal="center" vertical="center" wrapText="1"/>
    </xf>
    <xf numFmtId="0" fontId="16" fillId="5" borderId="0" xfId="0" applyFont="1" applyFill="1" applyAlignment="1">
      <alignment horizontal="center" wrapText="1"/>
    </xf>
    <xf numFmtId="0" fontId="16" fillId="5" borderId="17" xfId="0" applyFont="1" applyFill="1" applyBorder="1" applyAlignment="1">
      <alignment horizontal="center" wrapText="1"/>
    </xf>
    <xf numFmtId="0" fontId="68" fillId="0" borderId="18" xfId="0" applyFont="1" applyBorder="1" applyAlignment="1">
      <alignment horizontal="left" vertical="center" wrapText="1"/>
    </xf>
    <xf numFmtId="0" fontId="68" fillId="0" borderId="19" xfId="0" applyFont="1" applyBorder="1" applyAlignment="1">
      <alignment horizontal="left" vertical="center" wrapText="1"/>
    </xf>
    <xf numFmtId="0" fontId="68" fillId="0" borderId="20" xfId="0" applyFont="1" applyBorder="1" applyAlignment="1">
      <alignment horizontal="left" vertical="center" wrapText="1"/>
    </xf>
    <xf numFmtId="0" fontId="68" fillId="0" borderId="21" xfId="0" applyFont="1" applyBorder="1" applyAlignment="1">
      <alignment horizontal="left" vertical="center" wrapText="1"/>
    </xf>
    <xf numFmtId="0" fontId="68" fillId="0" borderId="0" xfId="0" applyFont="1" applyBorder="1" applyAlignment="1">
      <alignment horizontal="left" vertical="center" wrapText="1"/>
    </xf>
    <xf numFmtId="0" fontId="68" fillId="0" borderId="22" xfId="0" applyFont="1" applyBorder="1" applyAlignment="1">
      <alignment horizontal="left" vertical="center" wrapText="1"/>
    </xf>
    <xf numFmtId="0" fontId="68" fillId="0" borderId="23" xfId="0" applyFont="1" applyBorder="1" applyAlignment="1">
      <alignment horizontal="left" vertical="center" wrapText="1"/>
    </xf>
    <xf numFmtId="0" fontId="68" fillId="0" borderId="17" xfId="0" applyFont="1" applyBorder="1" applyAlignment="1">
      <alignment horizontal="left" vertical="center" wrapText="1"/>
    </xf>
    <xf numFmtId="0" fontId="68" fillId="0" borderId="24" xfId="0" applyFont="1" applyBorder="1" applyAlignment="1">
      <alignment horizontal="left" vertical="center" wrapText="1"/>
    </xf>
    <xf numFmtId="0" fontId="16" fillId="4" borderId="0" xfId="0" applyFont="1" applyFill="1" applyAlignment="1">
      <alignment horizontal="center" wrapText="1"/>
    </xf>
    <xf numFmtId="0" fontId="53" fillId="0" borderId="18" xfId="0" applyNumberFormat="1" applyFont="1" applyFill="1" applyBorder="1" applyAlignment="1">
      <alignment horizontal="center" vertical="center" wrapText="1"/>
    </xf>
    <xf numFmtId="0" fontId="53" fillId="0" borderId="19" xfId="0" applyNumberFormat="1" applyFont="1" applyFill="1" applyBorder="1" applyAlignment="1">
      <alignment horizontal="center" vertical="center" wrapText="1"/>
    </xf>
    <xf numFmtId="0" fontId="53" fillId="0" borderId="20" xfId="0" applyNumberFormat="1" applyFont="1" applyFill="1" applyBorder="1" applyAlignment="1">
      <alignment horizontal="center" vertical="center" wrapText="1"/>
    </xf>
    <xf numFmtId="0" fontId="53" fillId="0" borderId="23" xfId="0" applyNumberFormat="1" applyFont="1" applyFill="1" applyBorder="1" applyAlignment="1">
      <alignment horizontal="center" vertical="center" wrapText="1"/>
    </xf>
    <xf numFmtId="0" fontId="53" fillId="0" borderId="17" xfId="0" applyNumberFormat="1" applyFont="1" applyFill="1" applyBorder="1" applyAlignment="1">
      <alignment horizontal="center" vertical="center" wrapText="1"/>
    </xf>
    <xf numFmtId="0" fontId="53" fillId="0" borderId="24" xfId="0" applyNumberFormat="1" applyFont="1" applyFill="1" applyBorder="1" applyAlignment="1">
      <alignment horizontal="center" vertical="center" wrapText="1"/>
    </xf>
    <xf numFmtId="0" fontId="73" fillId="0" borderId="18" xfId="0" applyNumberFormat="1" applyFont="1" applyFill="1" applyBorder="1" applyAlignment="1">
      <alignment horizontal="left" vertical="top" wrapText="1"/>
    </xf>
    <xf numFmtId="0" fontId="73" fillId="0" borderId="19" xfId="0" applyNumberFormat="1" applyFont="1" applyFill="1" applyBorder="1" applyAlignment="1">
      <alignment horizontal="left" vertical="top" wrapText="1"/>
    </xf>
    <xf numFmtId="0" fontId="73" fillId="0" borderId="20" xfId="0" applyNumberFormat="1" applyFont="1" applyFill="1" applyBorder="1" applyAlignment="1">
      <alignment horizontal="left" vertical="top" wrapText="1"/>
    </xf>
    <xf numFmtId="0" fontId="73" fillId="0" borderId="23" xfId="0" applyNumberFormat="1" applyFont="1" applyFill="1" applyBorder="1" applyAlignment="1">
      <alignment horizontal="left" vertical="top" wrapText="1"/>
    </xf>
    <xf numFmtId="0" fontId="73" fillId="0" borderId="17" xfId="0" applyNumberFormat="1" applyFont="1" applyFill="1" applyBorder="1" applyAlignment="1">
      <alignment horizontal="left" vertical="top" wrapText="1"/>
    </xf>
    <xf numFmtId="0" fontId="73" fillId="0" borderId="24" xfId="0" applyNumberFormat="1" applyFont="1" applyFill="1" applyBorder="1" applyAlignment="1">
      <alignment horizontal="left" vertical="top" wrapText="1"/>
    </xf>
    <xf numFmtId="0" fontId="93" fillId="0" borderId="18" xfId="0" applyFont="1" applyBorder="1" applyAlignment="1">
      <alignment horizontal="justify" vertical="center" wrapText="1"/>
    </xf>
    <xf numFmtId="0" fontId="93" fillId="0" borderId="19" xfId="0" applyFont="1" applyBorder="1" applyAlignment="1">
      <alignment horizontal="justify" vertical="center" wrapText="1"/>
    </xf>
    <xf numFmtId="0" fontId="93" fillId="0" borderId="20" xfId="0" applyFont="1" applyBorder="1" applyAlignment="1">
      <alignment horizontal="justify" vertical="center" wrapText="1"/>
    </xf>
    <xf numFmtId="0" fontId="93" fillId="0" borderId="21" xfId="0" applyFont="1" applyBorder="1" applyAlignment="1">
      <alignment horizontal="justify" vertical="center" wrapText="1"/>
    </xf>
    <xf numFmtId="0" fontId="93" fillId="0" borderId="0" xfId="0" applyFont="1" applyBorder="1" applyAlignment="1">
      <alignment horizontal="justify" vertical="center" wrapText="1"/>
    </xf>
    <xf numFmtId="0" fontId="93" fillId="0" borderId="22" xfId="0" applyFont="1" applyBorder="1" applyAlignment="1">
      <alignment horizontal="justify" vertical="center" wrapText="1"/>
    </xf>
    <xf numFmtId="0" fontId="93" fillId="0" borderId="23" xfId="0" applyFont="1" applyBorder="1" applyAlignment="1">
      <alignment horizontal="justify" vertical="center" wrapText="1"/>
    </xf>
    <xf numFmtId="0" fontId="93" fillId="0" borderId="17" xfId="0" applyFont="1" applyBorder="1" applyAlignment="1">
      <alignment horizontal="justify" vertical="center" wrapText="1"/>
    </xf>
    <xf numFmtId="0" fontId="93" fillId="0" borderId="24" xfId="0" applyFont="1" applyBorder="1" applyAlignment="1">
      <alignment horizontal="justify" vertical="center" wrapText="1"/>
    </xf>
    <xf numFmtId="0" fontId="43" fillId="0" borderId="19" xfId="0" applyFont="1" applyBorder="1" applyAlignment="1">
      <alignment horizontal="right" vertical="center"/>
    </xf>
    <xf numFmtId="0" fontId="38" fillId="0" borderId="2" xfId="0" applyFont="1" applyBorder="1" applyAlignment="1">
      <alignment horizontal="right" vertical="center"/>
    </xf>
    <xf numFmtId="49" fontId="15" fillId="9" borderId="42" xfId="0" applyNumberFormat="1" applyFont="1" applyFill="1" applyBorder="1" applyAlignment="1">
      <alignment horizontal="center" vertical="center"/>
    </xf>
    <xf numFmtId="49" fontId="15" fillId="9" borderId="43" xfId="0" applyNumberFormat="1" applyFont="1" applyFill="1" applyBorder="1" applyAlignment="1">
      <alignment horizontal="center" vertical="center"/>
    </xf>
    <xf numFmtId="0" fontId="84" fillId="0" borderId="61" xfId="0" applyFont="1" applyBorder="1" applyAlignment="1">
      <alignment horizontal="right" vertical="center" wrapText="1"/>
    </xf>
    <xf numFmtId="0" fontId="84" fillId="0" borderId="38" xfId="0" applyFont="1" applyBorder="1" applyAlignment="1">
      <alignment horizontal="right" vertical="center" wrapText="1"/>
    </xf>
    <xf numFmtId="0" fontId="84" fillId="0" borderId="58" xfId="0" applyFont="1" applyBorder="1" applyAlignment="1">
      <alignment horizontal="right" vertical="center" wrapText="1"/>
    </xf>
    <xf numFmtId="0" fontId="84" fillId="0" borderId="62" xfId="0" applyFont="1" applyBorder="1" applyAlignment="1">
      <alignment horizontal="right" vertical="center" wrapText="1"/>
    </xf>
    <xf numFmtId="0" fontId="84" fillId="0" borderId="39" xfId="0" applyFont="1" applyBorder="1" applyAlignment="1">
      <alignment horizontal="right" vertical="center" wrapText="1"/>
    </xf>
    <xf numFmtId="0" fontId="84" fillId="0" borderId="52" xfId="0" applyFont="1" applyBorder="1" applyAlignment="1">
      <alignment horizontal="right" vertical="center" wrapText="1"/>
    </xf>
    <xf numFmtId="0" fontId="88" fillId="0" borderId="2" xfId="0" applyFont="1" applyBorder="1" applyAlignment="1">
      <alignment horizontal="right" vertical="center"/>
    </xf>
    <xf numFmtId="0" fontId="44" fillId="0" borderId="2" xfId="0" applyFont="1" applyBorder="1" applyAlignment="1">
      <alignment horizontal="center" vertical="center" wrapText="1"/>
    </xf>
    <xf numFmtId="0" fontId="83" fillId="0" borderId="18" xfId="0" applyNumberFormat="1" applyFont="1" applyFill="1" applyBorder="1" applyAlignment="1">
      <alignment horizontal="justify" vertical="top" wrapText="1"/>
    </xf>
    <xf numFmtId="0" fontId="83" fillId="0" borderId="19" xfId="0" applyNumberFormat="1" applyFont="1" applyFill="1" applyBorder="1" applyAlignment="1">
      <alignment horizontal="justify" vertical="top" wrapText="1"/>
    </xf>
    <xf numFmtId="0" fontId="83" fillId="0" borderId="20" xfId="0" applyNumberFormat="1" applyFont="1" applyFill="1" applyBorder="1" applyAlignment="1">
      <alignment horizontal="justify" vertical="top" wrapText="1"/>
    </xf>
    <xf numFmtId="0" fontId="83" fillId="0" borderId="21" xfId="0" applyNumberFormat="1" applyFont="1" applyFill="1" applyBorder="1" applyAlignment="1">
      <alignment horizontal="justify" vertical="top" wrapText="1"/>
    </xf>
    <xf numFmtId="0" fontId="83" fillId="0" borderId="0" xfId="0" applyNumberFormat="1" applyFont="1" applyFill="1" applyBorder="1" applyAlignment="1">
      <alignment horizontal="justify" vertical="top" wrapText="1"/>
    </xf>
    <xf numFmtId="0" fontId="83" fillId="0" borderId="22" xfId="0" applyNumberFormat="1" applyFont="1" applyFill="1" applyBorder="1" applyAlignment="1">
      <alignment horizontal="justify" vertical="top" wrapText="1"/>
    </xf>
    <xf numFmtId="0" fontId="83" fillId="0" borderId="23" xfId="0" applyNumberFormat="1" applyFont="1" applyFill="1" applyBorder="1" applyAlignment="1">
      <alignment horizontal="justify" vertical="top" wrapText="1"/>
    </xf>
    <xf numFmtId="0" fontId="83" fillId="0" borderId="17" xfId="0" applyNumberFormat="1" applyFont="1" applyFill="1" applyBorder="1" applyAlignment="1">
      <alignment horizontal="justify" vertical="top" wrapText="1"/>
    </xf>
    <xf numFmtId="0" fontId="83" fillId="0" borderId="24" xfId="0" applyNumberFormat="1" applyFont="1" applyFill="1" applyBorder="1" applyAlignment="1">
      <alignment horizontal="justify" vertical="top" wrapText="1"/>
    </xf>
    <xf numFmtId="0" fontId="16" fillId="0" borderId="1" xfId="0" quotePrefix="1" applyFont="1" applyBorder="1" applyAlignment="1">
      <alignment horizontal="center" vertical="center"/>
    </xf>
    <xf numFmtId="0" fontId="16" fillId="0" borderId="2" xfId="0" quotePrefix="1" applyFont="1" applyBorder="1" applyAlignment="1">
      <alignment horizontal="center" vertical="center"/>
    </xf>
    <xf numFmtId="0" fontId="16" fillId="0" borderId="3" xfId="0" quotePrefix="1" applyFont="1" applyBorder="1" applyAlignment="1">
      <alignment horizontal="center" vertical="center"/>
    </xf>
    <xf numFmtId="43" fontId="0" fillId="0" borderId="19" xfId="2" applyFont="1" applyBorder="1" applyAlignment="1">
      <alignment horizontal="center"/>
    </xf>
    <xf numFmtId="0" fontId="15" fillId="0" borderId="25" xfId="0" applyFont="1" applyBorder="1" applyAlignment="1">
      <alignment horizontal="center"/>
    </xf>
    <xf numFmtId="0" fontId="39" fillId="0" borderId="0" xfId="0" applyFont="1" applyBorder="1" applyAlignment="1">
      <alignment horizontal="left" vertical="center"/>
    </xf>
    <xf numFmtId="0" fontId="39" fillId="0" borderId="22" xfId="0" applyFont="1" applyBorder="1" applyAlignment="1">
      <alignment horizontal="left" vertical="center"/>
    </xf>
    <xf numFmtId="0" fontId="66" fillId="0" borderId="1" xfId="0" quotePrefix="1" applyFont="1" applyBorder="1" applyAlignment="1">
      <alignment horizontal="center" wrapText="1"/>
    </xf>
    <xf numFmtId="0" fontId="66" fillId="0" borderId="2" xfId="0" quotePrefix="1" applyFont="1" applyBorder="1" applyAlignment="1">
      <alignment horizontal="center" wrapText="1"/>
    </xf>
    <xf numFmtId="0" fontId="66" fillId="0" borderId="3" xfId="0" quotePrefix="1" applyFont="1" applyBorder="1" applyAlignment="1">
      <alignment horizont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4" xfId="0" applyFont="1" applyBorder="1" applyAlignment="1">
      <alignment horizontal="justify" vertical="center" wrapText="1"/>
    </xf>
    <xf numFmtId="0" fontId="61" fillId="4" borderId="0" xfId="0" applyFont="1" applyFill="1" applyAlignment="1">
      <alignment horizontal="center" vertical="center" wrapText="1"/>
    </xf>
    <xf numFmtId="0" fontId="61" fillId="4" borderId="17" xfId="0" applyFont="1" applyFill="1" applyBorder="1" applyAlignment="1">
      <alignment horizontal="center" vertical="center" wrapText="1"/>
    </xf>
    <xf numFmtId="0" fontId="71" fillId="0" borderId="18" xfId="0" applyFont="1" applyFill="1" applyBorder="1" applyAlignment="1">
      <alignment horizontal="justify" vertical="top" wrapText="1"/>
    </xf>
    <xf numFmtId="0" fontId="71" fillId="0" borderId="19" xfId="0" applyFont="1" applyFill="1" applyBorder="1" applyAlignment="1">
      <alignment horizontal="justify" vertical="top" wrapText="1"/>
    </xf>
    <xf numFmtId="0" fontId="71" fillId="0" borderId="20" xfId="0" applyFont="1" applyFill="1" applyBorder="1" applyAlignment="1">
      <alignment horizontal="justify" vertical="top" wrapText="1"/>
    </xf>
    <xf numFmtId="0" fontId="71" fillId="0" borderId="21" xfId="0" applyFont="1" applyFill="1" applyBorder="1" applyAlignment="1">
      <alignment horizontal="justify" vertical="top" wrapText="1"/>
    </xf>
    <xf numFmtId="0" fontId="71" fillId="0" borderId="0" xfId="0" applyFont="1" applyFill="1" applyBorder="1" applyAlignment="1">
      <alignment horizontal="justify" vertical="top" wrapText="1"/>
    </xf>
    <xf numFmtId="0" fontId="71" fillId="0" borderId="22" xfId="0" applyFont="1" applyFill="1" applyBorder="1" applyAlignment="1">
      <alignment horizontal="justify" vertical="top" wrapText="1"/>
    </xf>
    <xf numFmtId="0" fontId="71" fillId="0" borderId="23" xfId="0" applyFont="1" applyFill="1" applyBorder="1" applyAlignment="1">
      <alignment horizontal="justify" vertical="top" wrapText="1"/>
    </xf>
    <xf numFmtId="0" fontId="71" fillId="0" borderId="17" xfId="0" applyFont="1" applyFill="1" applyBorder="1" applyAlignment="1">
      <alignment horizontal="justify" vertical="top" wrapText="1"/>
    </xf>
    <xf numFmtId="0" fontId="71" fillId="0" borderId="24" xfId="0" applyFont="1" applyFill="1" applyBorder="1" applyAlignment="1">
      <alignment horizontal="justify" vertical="top" wrapText="1"/>
    </xf>
    <xf numFmtId="0" fontId="38" fillId="0" borderId="0" xfId="0" applyFont="1" applyBorder="1" applyAlignment="1">
      <alignment horizontal="right" vertical="center"/>
    </xf>
    <xf numFmtId="0" fontId="38" fillId="2" borderId="19" xfId="0" applyFont="1" applyFill="1" applyBorder="1" applyAlignment="1">
      <alignment horizontal="center" vertical="center"/>
    </xf>
    <xf numFmtId="0" fontId="0" fillId="11" borderId="42" xfId="0" applyFill="1" applyBorder="1" applyAlignment="1">
      <alignment horizontal="center" vertical="center" wrapText="1"/>
    </xf>
    <xf numFmtId="0" fontId="0" fillId="11" borderId="50" xfId="0" applyFill="1" applyBorder="1" applyAlignment="1">
      <alignment horizontal="center" vertical="center" wrapText="1"/>
    </xf>
    <xf numFmtId="0" fontId="0" fillId="11" borderId="43" xfId="0" applyFill="1" applyBorder="1" applyAlignment="1">
      <alignment horizontal="center" vertical="center" wrapText="1"/>
    </xf>
    <xf numFmtId="0" fontId="15" fillId="0" borderId="25" xfId="0" applyFont="1" applyBorder="1" applyAlignment="1">
      <alignment horizontal="center" vertical="center"/>
    </xf>
    <xf numFmtId="0" fontId="0" fillId="12" borderId="50" xfId="0" applyFill="1" applyBorder="1" applyAlignment="1">
      <alignment horizontal="center" vertical="center"/>
    </xf>
    <xf numFmtId="0" fontId="0" fillId="12" borderId="43" xfId="0" applyFill="1" applyBorder="1" applyAlignment="1">
      <alignment horizontal="center" vertical="center"/>
    </xf>
    <xf numFmtId="0" fontId="0" fillId="11" borderId="50" xfId="0" applyFill="1" applyBorder="1" applyAlignment="1">
      <alignment horizontal="center" vertical="center"/>
    </xf>
    <xf numFmtId="0" fontId="0" fillId="11" borderId="43" xfId="0" applyFill="1" applyBorder="1" applyAlignment="1">
      <alignment horizontal="center" vertical="center"/>
    </xf>
    <xf numFmtId="0" fontId="48" fillId="0" borderId="0" xfId="0" applyFont="1" applyBorder="1" applyAlignment="1">
      <alignment horizontal="center" vertical="center"/>
    </xf>
    <xf numFmtId="0" fontId="48" fillId="0" borderId="51" xfId="0" applyFont="1" applyBorder="1" applyAlignment="1">
      <alignment horizontal="center" vertical="center"/>
    </xf>
    <xf numFmtId="0" fontId="15" fillId="0" borderId="0" xfId="0" applyFont="1" applyAlignment="1">
      <alignment horizontal="center" vertical="center"/>
    </xf>
    <xf numFmtId="0" fontId="49" fillId="0" borderId="0" xfId="0" applyFont="1" applyBorder="1" applyAlignment="1">
      <alignment horizontal="center" vertical="center" wrapText="1"/>
    </xf>
    <xf numFmtId="0" fontId="42" fillId="4" borderId="0" xfId="0" applyFont="1" applyFill="1" applyAlignment="1">
      <alignment horizontal="center" vertical="center" wrapText="1"/>
    </xf>
    <xf numFmtId="0" fontId="42" fillId="4" borderId="17" xfId="0" applyFont="1" applyFill="1" applyBorder="1" applyAlignment="1">
      <alignment horizontal="center" vertical="center" wrapText="1"/>
    </xf>
    <xf numFmtId="0" fontId="0" fillId="0" borderId="0" xfId="0" applyAlignment="1">
      <alignment horizontal="center" vertical="top" wrapText="1"/>
    </xf>
    <xf numFmtId="0" fontId="0" fillId="0" borderId="17" xfId="0" applyBorder="1" applyAlignment="1">
      <alignment horizontal="center" vertical="top" wrapText="1"/>
    </xf>
    <xf numFmtId="0" fontId="0" fillId="0" borderId="1" xfId="0" applyFill="1" applyBorder="1" applyAlignment="1">
      <alignment horizontal="right"/>
    </xf>
    <xf numFmtId="0" fontId="0" fillId="0" borderId="2" xfId="0" applyFill="1" applyBorder="1" applyAlignment="1">
      <alignment horizontal="right"/>
    </xf>
    <xf numFmtId="0" fontId="0" fillId="0" borderId="3" xfId="0" applyFill="1" applyBorder="1" applyAlignment="1">
      <alignment horizontal="right"/>
    </xf>
    <xf numFmtId="0" fontId="16" fillId="0" borderId="0" xfId="0" applyFont="1" applyBorder="1" applyAlignment="1">
      <alignment horizontal="right"/>
    </xf>
    <xf numFmtId="0" fontId="15" fillId="0" borderId="0" xfId="0" applyFont="1" applyBorder="1" applyAlignment="1">
      <alignment horizontal="right" vertical="center"/>
    </xf>
    <xf numFmtId="0" fontId="0" fillId="0" borderId="0" xfId="0" applyAlignment="1">
      <alignment horizontal="right" vertical="center"/>
    </xf>
    <xf numFmtId="0" fontId="17" fillId="0" borderId="0" xfId="0" applyFont="1" applyBorder="1" applyAlignment="1">
      <alignment horizontal="right"/>
    </xf>
    <xf numFmtId="0" fontId="15" fillId="0" borderId="0" xfId="0" applyFont="1" applyBorder="1" applyAlignment="1">
      <alignment horizontal="right"/>
    </xf>
    <xf numFmtId="0" fontId="4" fillId="0" borderId="0" xfId="0" applyFont="1" applyAlignment="1">
      <alignment horizontal="center" vertical="top" wrapText="1"/>
    </xf>
  </cellXfs>
  <cellStyles count="3">
    <cellStyle name="Normal" xfId="0" builtinId="0"/>
    <cellStyle name="Virgül" xfId="2" builtinId="3"/>
    <cellStyle name="Yüzde" xfId="1" builtinId="5"/>
  </cellStyles>
  <dxfs count="46">
    <dxf>
      <font>
        <color auto="1"/>
      </font>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color rgb="FFFF0000"/>
      </font>
    </dxf>
    <dxf>
      <font>
        <color rgb="FFFF0000"/>
      </font>
    </dxf>
    <dxf>
      <font>
        <color rgb="FFFF0000"/>
      </font>
    </dxf>
    <dxf>
      <font>
        <color rgb="FFFF0000"/>
      </font>
    </dxf>
    <dxf>
      <fill>
        <patternFill>
          <bgColor rgb="FF00FF00"/>
        </patternFill>
      </fill>
    </dxf>
    <dxf>
      <fill>
        <patternFill>
          <bgColor rgb="FF00FF00"/>
        </patternFill>
      </fill>
    </dxf>
    <dxf>
      <font>
        <color rgb="FFFF0000"/>
      </font>
    </dxf>
    <dxf>
      <font>
        <color rgb="FFFF0000"/>
      </font>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8" tint="0.59996337778862885"/>
        </patternFill>
      </fill>
    </dxf>
    <dxf>
      <fill>
        <patternFill>
          <bgColor rgb="FFFFFF00"/>
        </patternFill>
      </fill>
    </dxf>
  </dxfs>
  <tableStyles count="0" defaultTableStyle="TableStyleMedium2" defaultPivotStyle="PivotStyleLight16"/>
  <colors>
    <mruColors>
      <color rgb="FFFF00FF"/>
      <color rgb="FF00FF00"/>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204106</xdr:colOff>
      <xdr:row>19</xdr:row>
      <xdr:rowOff>27214</xdr:rowOff>
    </xdr:from>
    <xdr:to>
      <xdr:col>8</xdr:col>
      <xdr:colOff>1170213</xdr:colOff>
      <xdr:row>19</xdr:row>
      <xdr:rowOff>27214</xdr:rowOff>
    </xdr:to>
    <xdr:cxnSp macro="">
      <xdr:nvCxnSpPr>
        <xdr:cNvPr id="3" name="Düz Bağlayıcı 2">
          <a:extLst>
            <a:ext uri="{FF2B5EF4-FFF2-40B4-BE49-F238E27FC236}">
              <a16:creationId xmlns:a16="http://schemas.microsoft.com/office/drawing/2014/main" id="{CBCB91B2-BDCB-4B65-BAA4-8E27EADC6E33}"/>
            </a:ext>
          </a:extLst>
        </xdr:cNvPr>
        <xdr:cNvCxnSpPr/>
      </xdr:nvCxnSpPr>
      <xdr:spPr>
        <a:xfrm>
          <a:off x="2000249" y="5864678"/>
          <a:ext cx="7443107"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350975</xdr:colOff>
      <xdr:row>32</xdr:row>
      <xdr:rowOff>161509</xdr:rowOff>
    </xdr:from>
    <xdr:ext cx="9463916" cy="1776622"/>
    <xdr:sp macro="" textlink="">
      <xdr:nvSpPr>
        <xdr:cNvPr id="2" name="Metin kutusu 1">
          <a:extLst>
            <a:ext uri="{FF2B5EF4-FFF2-40B4-BE49-F238E27FC236}">
              <a16:creationId xmlns:a16="http://schemas.microsoft.com/office/drawing/2014/main" id="{A92D97AC-C41B-C166-1ED9-9432DE4383F3}"/>
            </a:ext>
          </a:extLst>
        </xdr:cNvPr>
        <xdr:cNvSpPr txBox="1"/>
      </xdr:nvSpPr>
      <xdr:spPr>
        <a:xfrm>
          <a:off x="22523518" y="10763248"/>
          <a:ext cx="9463916" cy="1776622"/>
        </a:xfrm>
        <a:prstGeom prst="rect">
          <a:avLst/>
        </a:prstGeom>
        <a:noFill/>
        <a:ln w="762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tr-TR" sz="1800"/>
            <a:t>Ha-Mim</a:t>
          </a:r>
          <a:r>
            <a:rPr lang="tr-TR" sz="1800" baseline="0"/>
            <a:t> surelerindeki kodlama harfleri olan Ha-Mim ve Ayn-Sin-Kaf harflerinin sayısal değerlerinin</a:t>
          </a:r>
        </a:p>
        <a:p>
          <a:pPr algn="ctr"/>
          <a:r>
            <a:rPr lang="tr-TR" sz="1800" baseline="0"/>
            <a:t>sureler içindeki dizilim sırasına göre ardışık sıralanmasından oluşan b</a:t>
          </a:r>
          <a:r>
            <a:rPr lang="tr-TR" sz="1800"/>
            <a:t>u iki kodlama</a:t>
          </a:r>
          <a:endParaRPr lang="tr-TR" sz="1800" baseline="0"/>
        </a:p>
        <a:p>
          <a:pPr algn="ctr"/>
          <a:r>
            <a:rPr lang="tr-TR" sz="1800" b="1" baseline="0">
              <a:solidFill>
                <a:srgbClr val="FF0000"/>
              </a:solidFill>
              <a:effectLst/>
              <a:latin typeface="+mn-lt"/>
              <a:ea typeface="+mn-ea"/>
              <a:cs typeface="+mn-cs"/>
            </a:rPr>
            <a:t>≡ 0 (mod 19  ve  ≡ 2 (mod 7)</a:t>
          </a:r>
          <a:r>
            <a:rPr lang="tr-TR" sz="1800" baseline="0">
              <a:solidFill>
                <a:schemeClr val="tx1"/>
              </a:solidFill>
              <a:effectLst/>
              <a:latin typeface="+mn-lt"/>
              <a:ea typeface="+mn-ea"/>
              <a:cs typeface="+mn-cs"/>
            </a:rPr>
            <a:t> denkliklerini sağlarlar.</a:t>
          </a:r>
          <a:endParaRPr lang="tr-TR" sz="1800"/>
        </a:p>
        <a:p>
          <a:pPr algn="ctr"/>
          <a:r>
            <a:rPr lang="tr-TR" sz="1800"/>
            <a:t>Bu iki kodlama dizilim</a:t>
          </a:r>
          <a:r>
            <a:rPr lang="tr-TR" sz="1800" baseline="0"/>
            <a:t> sıralarını bozmadan ve sureler içindeki lokasyonlarına göre</a:t>
          </a:r>
          <a:r>
            <a:rPr lang="tr-TR" sz="1800"/>
            <a:t> </a:t>
          </a:r>
          <a:r>
            <a:rPr lang="tr-TR" sz="1800">
              <a:solidFill>
                <a:schemeClr val="tx1"/>
              </a:solidFill>
              <a:effectLst/>
              <a:latin typeface="+mn-lt"/>
              <a:ea typeface="+mn-ea"/>
              <a:cs typeface="+mn-cs"/>
            </a:rPr>
            <a:t>iç-içe</a:t>
          </a:r>
          <a:r>
            <a:rPr lang="tr-TR" sz="1800"/>
            <a:t> geçerek</a:t>
          </a:r>
        </a:p>
        <a:p>
          <a:pPr algn="ctr"/>
          <a:r>
            <a:rPr lang="tr-TR" sz="1800"/>
            <a:t> </a:t>
          </a:r>
          <a:r>
            <a:rPr lang="tr-TR" sz="1800">
              <a:solidFill>
                <a:schemeClr val="tx1"/>
              </a:solidFill>
              <a:effectLst/>
              <a:latin typeface="+mn-lt"/>
              <a:ea typeface="+mn-ea"/>
              <a:cs typeface="+mn-cs"/>
            </a:rPr>
            <a:t>13. kriterde </a:t>
          </a:r>
          <a:r>
            <a:rPr lang="tr-TR" sz="1800"/>
            <a:t>birleşerek oluşturduğu 4475 basamaklı</a:t>
          </a:r>
          <a:r>
            <a:rPr lang="tr-TR" sz="1800" baseline="0"/>
            <a:t> kodlama da çok ilginç bir şekilde aynı denklikleri</a:t>
          </a:r>
        </a:p>
        <a:p>
          <a:pPr algn="ctr"/>
          <a:r>
            <a:rPr lang="tr-TR" sz="1800" b="1" baseline="0">
              <a:solidFill>
                <a:srgbClr val="FF0000"/>
              </a:solidFill>
            </a:rPr>
            <a:t>≡ 0 (mod 19  ve  ≡ 2 (mod 7)</a:t>
          </a:r>
          <a:r>
            <a:rPr lang="tr-TR" sz="1800" baseline="0"/>
            <a:t> olarak sağlar.</a:t>
          </a:r>
          <a:endParaRPr lang="tr-TR" sz="1800"/>
        </a:p>
      </xdr:txBody>
    </xdr:sp>
    <xdr:clientData/>
  </xdr:oneCellAnchor>
  <xdr:twoCellAnchor>
    <xdr:from>
      <xdr:col>21</xdr:col>
      <xdr:colOff>27215</xdr:colOff>
      <xdr:row>36</xdr:row>
      <xdr:rowOff>176894</xdr:rowOff>
    </xdr:from>
    <xdr:to>
      <xdr:col>30</xdr:col>
      <xdr:colOff>367393</xdr:colOff>
      <xdr:row>36</xdr:row>
      <xdr:rowOff>176894</xdr:rowOff>
    </xdr:to>
    <xdr:cxnSp macro="">
      <xdr:nvCxnSpPr>
        <xdr:cNvPr id="6" name="Düz Ok Bağlayıcısı 5">
          <a:extLst>
            <a:ext uri="{FF2B5EF4-FFF2-40B4-BE49-F238E27FC236}">
              <a16:creationId xmlns:a16="http://schemas.microsoft.com/office/drawing/2014/main" id="{AECEAA86-64D4-4386-84A0-900BD541C755}"/>
            </a:ext>
          </a:extLst>
        </xdr:cNvPr>
        <xdr:cNvCxnSpPr/>
      </xdr:nvCxnSpPr>
      <xdr:spPr>
        <a:xfrm flipV="1">
          <a:off x="17403536" y="12001501"/>
          <a:ext cx="5129893"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734785</xdr:colOff>
      <xdr:row>27</xdr:row>
      <xdr:rowOff>190500</xdr:rowOff>
    </xdr:from>
    <xdr:to>
      <xdr:col>30</xdr:col>
      <xdr:colOff>734785</xdr:colOff>
      <xdr:row>32</xdr:row>
      <xdr:rowOff>231321</xdr:rowOff>
    </xdr:to>
    <xdr:cxnSp macro="">
      <xdr:nvCxnSpPr>
        <xdr:cNvPr id="15" name="Düz Ok Bağlayıcısı 14">
          <a:extLst>
            <a:ext uri="{FF2B5EF4-FFF2-40B4-BE49-F238E27FC236}">
              <a16:creationId xmlns:a16="http://schemas.microsoft.com/office/drawing/2014/main" id="{F21E7F80-63EE-4766-D070-E9B94ED349C5}"/>
            </a:ext>
          </a:extLst>
        </xdr:cNvPr>
        <xdr:cNvCxnSpPr/>
      </xdr:nvCxnSpPr>
      <xdr:spPr>
        <a:xfrm>
          <a:off x="22900821" y="9021536"/>
          <a:ext cx="0" cy="183696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68036</xdr:colOff>
      <xdr:row>27</xdr:row>
      <xdr:rowOff>176893</xdr:rowOff>
    </xdr:from>
    <xdr:to>
      <xdr:col>30</xdr:col>
      <xdr:colOff>734785</xdr:colOff>
      <xdr:row>27</xdr:row>
      <xdr:rowOff>176893</xdr:rowOff>
    </xdr:to>
    <xdr:cxnSp macro="">
      <xdr:nvCxnSpPr>
        <xdr:cNvPr id="19" name="Düz Bağlayıcı 18">
          <a:extLst>
            <a:ext uri="{FF2B5EF4-FFF2-40B4-BE49-F238E27FC236}">
              <a16:creationId xmlns:a16="http://schemas.microsoft.com/office/drawing/2014/main" id="{61D7F7B7-5BB7-35DB-5F5E-A665C74300EA}"/>
            </a:ext>
          </a:extLst>
        </xdr:cNvPr>
        <xdr:cNvCxnSpPr/>
      </xdr:nvCxnSpPr>
      <xdr:spPr>
        <a:xfrm>
          <a:off x="17444357" y="9007929"/>
          <a:ext cx="5456464" cy="0"/>
        </a:xfrm>
        <a:prstGeom prst="line">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870857</xdr:colOff>
      <xdr:row>26</xdr:row>
      <xdr:rowOff>217715</xdr:rowOff>
    </xdr:from>
    <xdr:to>
      <xdr:col>37</xdr:col>
      <xdr:colOff>870857</xdr:colOff>
      <xdr:row>32</xdr:row>
      <xdr:rowOff>149678</xdr:rowOff>
    </xdr:to>
    <xdr:cxnSp macro="">
      <xdr:nvCxnSpPr>
        <xdr:cNvPr id="26" name="Düz Ok Bağlayıcısı 25">
          <a:extLst>
            <a:ext uri="{FF2B5EF4-FFF2-40B4-BE49-F238E27FC236}">
              <a16:creationId xmlns:a16="http://schemas.microsoft.com/office/drawing/2014/main" id="{54BC2662-C428-686E-CB4D-B7B6B39CBFEA}"/>
            </a:ext>
          </a:extLst>
        </xdr:cNvPr>
        <xdr:cNvCxnSpPr/>
      </xdr:nvCxnSpPr>
      <xdr:spPr>
        <a:xfrm flipV="1">
          <a:off x="31173964" y="8626929"/>
          <a:ext cx="0" cy="214992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884464</xdr:colOff>
      <xdr:row>26</xdr:row>
      <xdr:rowOff>244928</xdr:rowOff>
    </xdr:from>
    <xdr:to>
      <xdr:col>48</xdr:col>
      <xdr:colOff>81643</xdr:colOff>
      <xdr:row>26</xdr:row>
      <xdr:rowOff>244928</xdr:rowOff>
    </xdr:to>
    <xdr:cxnSp macro="">
      <xdr:nvCxnSpPr>
        <xdr:cNvPr id="27" name="Düz Bağlayıcı 26">
          <a:extLst>
            <a:ext uri="{FF2B5EF4-FFF2-40B4-BE49-F238E27FC236}">
              <a16:creationId xmlns:a16="http://schemas.microsoft.com/office/drawing/2014/main" id="{475943F2-BB3C-ED52-3703-885692A35C16}"/>
            </a:ext>
          </a:extLst>
        </xdr:cNvPr>
        <xdr:cNvCxnSpPr/>
      </xdr:nvCxnSpPr>
      <xdr:spPr>
        <a:xfrm>
          <a:off x="31187571" y="8654142"/>
          <a:ext cx="6164036" cy="0"/>
        </a:xfrm>
        <a:prstGeom prst="line">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600074</xdr:colOff>
      <xdr:row>15</xdr:row>
      <xdr:rowOff>28575</xdr:rowOff>
    </xdr:from>
    <xdr:to>
      <xdr:col>6</xdr:col>
      <xdr:colOff>171449</xdr:colOff>
      <xdr:row>22</xdr:row>
      <xdr:rowOff>142875</xdr:rowOff>
    </xdr:to>
    <xdr:sp macro="" textlink="">
      <xdr:nvSpPr>
        <xdr:cNvPr id="2" name="Açıklama Balonu: Bükülü Çizgi 1">
          <a:extLst>
            <a:ext uri="{FF2B5EF4-FFF2-40B4-BE49-F238E27FC236}">
              <a16:creationId xmlns:a16="http://schemas.microsoft.com/office/drawing/2014/main" id="{5B5EF8D4-3B59-4788-92BF-44F1CB011E1D}"/>
            </a:ext>
          </a:extLst>
        </xdr:cNvPr>
        <xdr:cNvSpPr/>
      </xdr:nvSpPr>
      <xdr:spPr>
        <a:xfrm>
          <a:off x="2628899" y="4200525"/>
          <a:ext cx="2524125" cy="1447800"/>
        </a:xfrm>
        <a:prstGeom prst="borderCallout2">
          <a:avLst>
            <a:gd name="adj1" fmla="val 55515"/>
            <a:gd name="adj2" fmla="val -786"/>
            <a:gd name="adj3" fmla="val 18750"/>
            <a:gd name="adj4" fmla="val -16667"/>
            <a:gd name="adj5" fmla="val -159094"/>
            <a:gd name="adj6" fmla="val 559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100">
              <a:solidFill>
                <a:sysClr val="windowText" lastClr="000000"/>
              </a:solidFill>
            </a:rPr>
            <a:t>Replace the red numbers in the blue zone with different numbers and try to verify the code.</a:t>
          </a:r>
        </a:p>
        <a:p>
          <a:pPr algn="l"/>
          <a:r>
            <a:rPr lang="tr-TR" sz="1100">
              <a:solidFill>
                <a:sysClr val="windowText" lastClr="000000"/>
              </a:solidFill>
            </a:rPr>
            <a:t>Other fields are blocked</a:t>
          </a:r>
        </a:p>
        <a:p>
          <a:pPr algn="l"/>
          <a:r>
            <a:rPr lang="tr-TR" sz="1200" b="1" baseline="0">
              <a:solidFill>
                <a:sysClr val="windowText" lastClr="000000"/>
              </a:solidFill>
            </a:rPr>
            <a:t>To avoid making copies, all numbers you enter must be different from all the numbers given in the example.</a:t>
          </a:r>
          <a:endParaRPr lang="tr-TR" sz="1200" b="1">
            <a:solidFill>
              <a:sysClr val="windowText" lastClr="000000"/>
            </a:solidFill>
          </a:endParaRPr>
        </a:p>
      </xdr:txBody>
    </xdr:sp>
    <xdr:clientData/>
  </xdr:twoCellAnchor>
  <xdr:twoCellAnchor>
    <xdr:from>
      <xdr:col>2</xdr:col>
      <xdr:colOff>447675</xdr:colOff>
      <xdr:row>12</xdr:row>
      <xdr:rowOff>257175</xdr:rowOff>
    </xdr:from>
    <xdr:to>
      <xdr:col>4</xdr:col>
      <xdr:colOff>495300</xdr:colOff>
      <xdr:row>14</xdr:row>
      <xdr:rowOff>9525</xdr:rowOff>
    </xdr:to>
    <xdr:sp macro="" textlink="">
      <xdr:nvSpPr>
        <xdr:cNvPr id="3" name="Açıklama Balonu: Bükülü Çizgi 2">
          <a:extLst>
            <a:ext uri="{FF2B5EF4-FFF2-40B4-BE49-F238E27FC236}">
              <a16:creationId xmlns:a16="http://schemas.microsoft.com/office/drawing/2014/main" id="{E4A7F10C-1906-49A3-B255-201FEF0615DD}"/>
            </a:ext>
          </a:extLst>
        </xdr:cNvPr>
        <xdr:cNvSpPr/>
      </xdr:nvSpPr>
      <xdr:spPr>
        <a:xfrm>
          <a:off x="2476500" y="3524250"/>
          <a:ext cx="1543050" cy="466725"/>
        </a:xfrm>
        <a:prstGeom prst="borderCallout2">
          <a:avLst>
            <a:gd name="adj1" fmla="val 54044"/>
            <a:gd name="adj2" fmla="val 99686"/>
            <a:gd name="adj3" fmla="val -9191"/>
            <a:gd name="adj4" fmla="val 106917"/>
            <a:gd name="adj5" fmla="val -16697"/>
            <a:gd name="adj6" fmla="val 12837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100">
              <a:solidFill>
                <a:sysClr val="windowText" lastClr="000000"/>
              </a:solidFill>
            </a:rPr>
            <a:t>This number must be 19 to verify the code</a:t>
          </a:r>
        </a:p>
      </xdr:txBody>
    </xdr:sp>
    <xdr:clientData/>
  </xdr:twoCellAnchor>
  <xdr:twoCellAnchor>
    <xdr:from>
      <xdr:col>7</xdr:col>
      <xdr:colOff>0</xdr:colOff>
      <xdr:row>18</xdr:row>
      <xdr:rowOff>9525</xdr:rowOff>
    </xdr:from>
    <xdr:to>
      <xdr:col>11</xdr:col>
      <xdr:colOff>85725</xdr:colOff>
      <xdr:row>22</xdr:row>
      <xdr:rowOff>85724</xdr:rowOff>
    </xdr:to>
    <xdr:sp macro="" textlink="">
      <xdr:nvSpPr>
        <xdr:cNvPr id="4" name="Açıklama Balonu: Bükülü Çizgi 3">
          <a:extLst>
            <a:ext uri="{FF2B5EF4-FFF2-40B4-BE49-F238E27FC236}">
              <a16:creationId xmlns:a16="http://schemas.microsoft.com/office/drawing/2014/main" id="{05BE32FB-F265-4A84-8081-ECBE6CC91AB8}"/>
            </a:ext>
          </a:extLst>
        </xdr:cNvPr>
        <xdr:cNvSpPr/>
      </xdr:nvSpPr>
      <xdr:spPr>
        <a:xfrm>
          <a:off x="5972175" y="4657725"/>
          <a:ext cx="2228850" cy="838199"/>
        </a:xfrm>
        <a:prstGeom prst="borderCallout2">
          <a:avLst>
            <a:gd name="adj1" fmla="val -1838"/>
            <a:gd name="adj2" fmla="val 53931"/>
            <a:gd name="adj3" fmla="val -36250"/>
            <a:gd name="adj4" fmla="val 54088"/>
            <a:gd name="adj5" fmla="val -124165"/>
            <a:gd name="adj6" fmla="val -49380"/>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tr-TR" sz="1100">
              <a:solidFill>
                <a:sysClr val="windowText" lastClr="000000"/>
              </a:solidFill>
              <a:effectLst/>
              <a:latin typeface="+mn-lt"/>
              <a:ea typeface="+mn-ea"/>
              <a:cs typeface="+mn-cs"/>
            </a:rPr>
            <a:t>These two numbers must be equal to verify the code</a:t>
          </a:r>
          <a:r>
            <a:rPr lang="tr-TR" sz="1100" baseline="0">
              <a:solidFill>
                <a:sysClr val="windowText" lastClr="000000"/>
              </a:solidFill>
              <a:effectLst/>
              <a:latin typeface="+mn-lt"/>
              <a:ea typeface="+mn-ea"/>
              <a:cs typeface="+mn-cs"/>
            </a:rPr>
            <a:t> </a:t>
          </a:r>
          <a:r>
            <a:rPr lang="tr-TR" sz="1100">
              <a:solidFill>
                <a:sysClr val="windowText" lastClr="000000"/>
              </a:solidFill>
              <a:effectLst/>
              <a:latin typeface="+mn-lt"/>
              <a:ea typeface="+mn-ea"/>
              <a:cs typeface="+mn-cs"/>
            </a:rPr>
            <a:t>and </a:t>
          </a:r>
          <a:r>
            <a:rPr lang="tr-TR" sz="1200" b="1">
              <a:solidFill>
                <a:sysClr val="windowText" lastClr="000000"/>
              </a:solidFill>
              <a:effectLst/>
              <a:latin typeface="+mn-lt"/>
              <a:ea typeface="+mn-ea"/>
              <a:cs typeface="+mn-cs"/>
            </a:rPr>
            <a:t>there must be a number other than 113 to avoid copies</a:t>
          </a:r>
          <a:endParaRPr lang="tr-TR" b="1">
            <a:solidFill>
              <a:sysClr val="windowText" lastClr="000000"/>
            </a:solidFill>
            <a:effectLst/>
          </a:endParaRPr>
        </a:p>
      </xdr:txBody>
    </xdr:sp>
    <xdr:clientData/>
  </xdr:twoCellAnchor>
  <xdr:twoCellAnchor>
    <xdr:from>
      <xdr:col>9</xdr:col>
      <xdr:colOff>228600</xdr:colOff>
      <xdr:row>11</xdr:row>
      <xdr:rowOff>238126</xdr:rowOff>
    </xdr:from>
    <xdr:to>
      <xdr:col>14</xdr:col>
      <xdr:colOff>257175</xdr:colOff>
      <xdr:row>16</xdr:row>
      <xdr:rowOff>152400</xdr:rowOff>
    </xdr:to>
    <xdr:cxnSp macro="">
      <xdr:nvCxnSpPr>
        <xdr:cNvPr id="5" name="Düz Bağlayıcı 4">
          <a:extLst>
            <a:ext uri="{FF2B5EF4-FFF2-40B4-BE49-F238E27FC236}">
              <a16:creationId xmlns:a16="http://schemas.microsoft.com/office/drawing/2014/main" id="{D9077F88-28D1-406E-94F4-D2B4701D1480}"/>
            </a:ext>
          </a:extLst>
        </xdr:cNvPr>
        <xdr:cNvCxnSpPr/>
      </xdr:nvCxnSpPr>
      <xdr:spPr>
        <a:xfrm flipV="1">
          <a:off x="7191375" y="3228976"/>
          <a:ext cx="3009900" cy="12858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600075</xdr:colOff>
      <xdr:row>17</xdr:row>
      <xdr:rowOff>19051</xdr:rowOff>
    </xdr:from>
    <xdr:to>
      <xdr:col>15</xdr:col>
      <xdr:colOff>180975</xdr:colOff>
      <xdr:row>19</xdr:row>
      <xdr:rowOff>104775</xdr:rowOff>
    </xdr:to>
    <xdr:sp macro="" textlink="">
      <xdr:nvSpPr>
        <xdr:cNvPr id="6" name="Açıklama Balonu: Bükülü Çizgi 5">
          <a:extLst>
            <a:ext uri="{FF2B5EF4-FFF2-40B4-BE49-F238E27FC236}">
              <a16:creationId xmlns:a16="http://schemas.microsoft.com/office/drawing/2014/main" id="{A8D2F1E0-4498-4EA1-BB4A-5035A1C5B3BE}"/>
            </a:ext>
          </a:extLst>
        </xdr:cNvPr>
        <xdr:cNvSpPr/>
      </xdr:nvSpPr>
      <xdr:spPr>
        <a:xfrm>
          <a:off x="8715375" y="4572001"/>
          <a:ext cx="2019300" cy="466724"/>
        </a:xfrm>
        <a:prstGeom prst="borderCallout2">
          <a:avLst>
            <a:gd name="adj1" fmla="val -1838"/>
            <a:gd name="adj2" fmla="val 53931"/>
            <a:gd name="adj3" fmla="val -36250"/>
            <a:gd name="adj4" fmla="val 54088"/>
            <a:gd name="adj5" fmla="val -159476"/>
            <a:gd name="adj6" fmla="val -1042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tr-TR" sz="1100">
              <a:solidFill>
                <a:sysClr val="windowText" lastClr="000000"/>
              </a:solidFill>
              <a:effectLst/>
              <a:latin typeface="+mn-lt"/>
              <a:ea typeface="+mn-ea"/>
              <a:cs typeface="+mn-cs"/>
            </a:rPr>
            <a:t>These two numbers must be integers to validate the code</a:t>
          </a:r>
          <a:endParaRPr lang="tr-TR">
            <a:solidFill>
              <a:sysClr val="windowText" lastClr="000000"/>
            </a:solidFill>
            <a:effectLst/>
          </a:endParaRPr>
        </a:p>
      </xdr:txBody>
    </xdr:sp>
    <xdr:clientData/>
  </xdr:twoCellAnchor>
  <xdr:twoCellAnchor>
    <xdr:from>
      <xdr:col>6</xdr:col>
      <xdr:colOff>609600</xdr:colOff>
      <xdr:row>13</xdr:row>
      <xdr:rowOff>209550</xdr:rowOff>
    </xdr:from>
    <xdr:to>
      <xdr:col>13</xdr:col>
      <xdr:colOff>476250</xdr:colOff>
      <xdr:row>16</xdr:row>
      <xdr:rowOff>66675</xdr:rowOff>
    </xdr:to>
    <xdr:cxnSp macro="">
      <xdr:nvCxnSpPr>
        <xdr:cNvPr id="7" name="Düz Bağlayıcı 6">
          <a:extLst>
            <a:ext uri="{FF2B5EF4-FFF2-40B4-BE49-F238E27FC236}">
              <a16:creationId xmlns:a16="http://schemas.microsoft.com/office/drawing/2014/main" id="{44643EB9-6BF3-4E37-A19C-FB579BB3C1E8}"/>
            </a:ext>
          </a:extLst>
        </xdr:cNvPr>
        <xdr:cNvCxnSpPr/>
      </xdr:nvCxnSpPr>
      <xdr:spPr>
        <a:xfrm flipH="1" flipV="1">
          <a:off x="5591175" y="3819525"/>
          <a:ext cx="4219575" cy="609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342900</xdr:colOff>
      <xdr:row>20</xdr:row>
      <xdr:rowOff>19051</xdr:rowOff>
    </xdr:from>
    <xdr:to>
      <xdr:col>14</xdr:col>
      <xdr:colOff>533400</xdr:colOff>
      <xdr:row>23</xdr:row>
      <xdr:rowOff>57150</xdr:rowOff>
    </xdr:to>
    <xdr:sp macro="" textlink="">
      <xdr:nvSpPr>
        <xdr:cNvPr id="8" name="Açıklama Balonu: Bükülü Çizgi 7">
          <a:extLst>
            <a:ext uri="{FF2B5EF4-FFF2-40B4-BE49-F238E27FC236}">
              <a16:creationId xmlns:a16="http://schemas.microsoft.com/office/drawing/2014/main" id="{677AE04A-8375-4474-8525-5C16C934F157}"/>
            </a:ext>
          </a:extLst>
        </xdr:cNvPr>
        <xdr:cNvSpPr/>
      </xdr:nvSpPr>
      <xdr:spPr>
        <a:xfrm>
          <a:off x="8476422" y="5063160"/>
          <a:ext cx="2029239" cy="609599"/>
        </a:xfrm>
        <a:prstGeom prst="borderCallout2">
          <a:avLst>
            <a:gd name="adj1" fmla="val 42702"/>
            <a:gd name="adj2" fmla="val 102988"/>
            <a:gd name="adj3" fmla="val 141270"/>
            <a:gd name="adj4" fmla="val 131447"/>
            <a:gd name="adj5" fmla="val 148954"/>
            <a:gd name="adj6" fmla="val 11845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tr-TR" sz="1100">
              <a:solidFill>
                <a:sysClr val="windowText" lastClr="000000"/>
              </a:solidFill>
              <a:effectLst/>
              <a:latin typeface="+mn-lt"/>
              <a:ea typeface="+mn-ea"/>
              <a:cs typeface="+mn-cs"/>
            </a:rPr>
            <a:t>These two numbers must be exactly divided by 7 to validate the code</a:t>
          </a:r>
          <a:endParaRPr lang="tr-TR">
            <a:solidFill>
              <a:sysClr val="windowText" lastClr="000000"/>
            </a:solidFill>
            <a:effectLst/>
          </a:endParaRPr>
        </a:p>
      </xdr:txBody>
    </xdr:sp>
    <xdr:clientData/>
  </xdr:twoCellAnchor>
  <xdr:twoCellAnchor>
    <xdr:from>
      <xdr:col>15</xdr:col>
      <xdr:colOff>180975</xdr:colOff>
      <xdr:row>24</xdr:row>
      <xdr:rowOff>133350</xdr:rowOff>
    </xdr:from>
    <xdr:to>
      <xdr:col>15</xdr:col>
      <xdr:colOff>542925</xdr:colOff>
      <xdr:row>26</xdr:row>
      <xdr:rowOff>142875</xdr:rowOff>
    </xdr:to>
    <xdr:cxnSp macro="">
      <xdr:nvCxnSpPr>
        <xdr:cNvPr id="9" name="Düz Bağlayıcı 8">
          <a:extLst>
            <a:ext uri="{FF2B5EF4-FFF2-40B4-BE49-F238E27FC236}">
              <a16:creationId xmlns:a16="http://schemas.microsoft.com/office/drawing/2014/main" id="{E4EEE7EE-9C1D-48F9-B743-D7EE26FD6F95}"/>
            </a:ext>
          </a:extLst>
        </xdr:cNvPr>
        <xdr:cNvCxnSpPr/>
      </xdr:nvCxnSpPr>
      <xdr:spPr>
        <a:xfrm flipV="1">
          <a:off x="10734675" y="5924550"/>
          <a:ext cx="361950" cy="533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21</xdr:row>
      <xdr:rowOff>104777</xdr:rowOff>
    </xdr:from>
    <xdr:to>
      <xdr:col>11</xdr:col>
      <xdr:colOff>333376</xdr:colOff>
      <xdr:row>24</xdr:row>
      <xdr:rowOff>114300</xdr:rowOff>
    </xdr:to>
    <xdr:cxnSp macro="">
      <xdr:nvCxnSpPr>
        <xdr:cNvPr id="10" name="Düz Bağlayıcı 9">
          <a:extLst>
            <a:ext uri="{FF2B5EF4-FFF2-40B4-BE49-F238E27FC236}">
              <a16:creationId xmlns:a16="http://schemas.microsoft.com/office/drawing/2014/main" id="{F5491F10-572B-4A64-B89F-1C44E2D780AE}"/>
            </a:ext>
          </a:extLst>
        </xdr:cNvPr>
        <xdr:cNvCxnSpPr/>
      </xdr:nvCxnSpPr>
      <xdr:spPr>
        <a:xfrm flipV="1">
          <a:off x="7000875" y="5419727"/>
          <a:ext cx="1447801" cy="5810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962025</xdr:colOff>
      <xdr:row>21</xdr:row>
      <xdr:rowOff>133351</xdr:rowOff>
    </xdr:from>
    <xdr:to>
      <xdr:col>11</xdr:col>
      <xdr:colOff>342900</xdr:colOff>
      <xdr:row>26</xdr:row>
      <xdr:rowOff>66677</xdr:rowOff>
    </xdr:to>
    <xdr:cxnSp macro="">
      <xdr:nvCxnSpPr>
        <xdr:cNvPr id="11" name="Düz Bağlayıcı 10">
          <a:extLst>
            <a:ext uri="{FF2B5EF4-FFF2-40B4-BE49-F238E27FC236}">
              <a16:creationId xmlns:a16="http://schemas.microsoft.com/office/drawing/2014/main" id="{61469385-9674-4F73-A4E4-4C3417D55798}"/>
            </a:ext>
          </a:extLst>
        </xdr:cNvPr>
        <xdr:cNvCxnSpPr>
          <a:endCxn id="8" idx="2"/>
        </xdr:cNvCxnSpPr>
      </xdr:nvCxnSpPr>
      <xdr:spPr>
        <a:xfrm flipV="1">
          <a:off x="6942068" y="5367960"/>
          <a:ext cx="1534354" cy="10266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8D28-0A3E-42D9-A22C-CC0D95E71678}">
  <sheetPr codeName="Sayfa9">
    <tabColor rgb="FF00B0F0"/>
  </sheetPr>
  <dimension ref="A1:BX433"/>
  <sheetViews>
    <sheetView showGridLines="0" tabSelected="1" zoomScale="30" zoomScaleNormal="30" workbookViewId="0">
      <selection activeCell="M54" sqref="M54"/>
    </sheetView>
  </sheetViews>
  <sheetFormatPr defaultRowHeight="15" x14ac:dyDescent="0.25"/>
  <cols>
    <col min="1" max="1" width="5.85546875" bestFit="1" customWidth="1"/>
    <col min="2" max="2" width="22.28515625" customWidth="1"/>
    <col min="3" max="3" width="17.28515625" customWidth="1"/>
    <col min="4" max="4" width="14.42578125" customWidth="1"/>
    <col min="5" max="5" width="13.85546875" customWidth="1"/>
    <col min="6" max="6" width="15.140625" customWidth="1"/>
    <col min="7" max="7" width="16" bestFit="1" customWidth="1"/>
    <col min="8" max="8" width="16.7109375" bestFit="1" customWidth="1"/>
    <col min="9" max="9" width="17.5703125" customWidth="1"/>
    <col min="10" max="10" width="20.5703125" customWidth="1"/>
    <col min="11" max="11" width="15.140625" customWidth="1"/>
    <col min="12" max="12" width="3" customWidth="1"/>
    <col min="29" max="29" width="1.7109375" customWidth="1"/>
    <col min="30" max="30" width="5.85546875" bestFit="1" customWidth="1"/>
    <col min="31" max="31" width="22.28515625" customWidth="1"/>
    <col min="32" max="32" width="17.28515625" customWidth="1"/>
    <col min="33" max="35" width="16.7109375" customWidth="1"/>
    <col min="36" max="37" width="16.140625" customWidth="1"/>
    <col min="38" max="38" width="14.7109375" customWidth="1"/>
    <col min="39" max="39" width="20.5703125" customWidth="1"/>
    <col min="40" max="40" width="12.28515625" customWidth="1"/>
    <col min="41" max="41" width="1" customWidth="1"/>
    <col min="42" max="42" width="0.85546875" customWidth="1"/>
    <col min="59" max="59" width="1.28515625" customWidth="1"/>
    <col min="62" max="63" width="10.85546875" customWidth="1"/>
    <col min="64" max="64" width="9" customWidth="1"/>
    <col min="65" max="65" width="79" customWidth="1"/>
    <col min="66" max="66" width="15.42578125" style="8" customWidth="1"/>
    <col min="67" max="67" width="15.42578125" customWidth="1"/>
    <col min="68" max="70" width="13" customWidth="1"/>
    <col min="71" max="72" width="18" customWidth="1"/>
    <col min="73" max="74" width="17" customWidth="1"/>
    <col min="75" max="76" width="13.42578125" customWidth="1"/>
  </cols>
  <sheetData>
    <row r="1" spans="1:76" ht="15.75" thickBot="1" x14ac:dyDescent="0.3">
      <c r="BH1" s="219">
        <v>40</v>
      </c>
      <c r="BI1" s="219">
        <v>8</v>
      </c>
      <c r="BJ1" s="219">
        <v>70</v>
      </c>
      <c r="BK1" s="219">
        <v>60</v>
      </c>
      <c r="BL1" s="219">
        <v>100</v>
      </c>
    </row>
    <row r="2" spans="1:76" ht="15" customHeight="1" x14ac:dyDescent="0.25">
      <c r="A2" s="260" t="s">
        <v>241</v>
      </c>
      <c r="B2" s="260"/>
      <c r="C2" s="260"/>
      <c r="D2" s="260"/>
      <c r="E2" s="260"/>
      <c r="F2" s="260"/>
      <c r="G2" s="260"/>
      <c r="H2" s="260"/>
      <c r="I2" s="260"/>
      <c r="J2" s="260"/>
      <c r="K2" s="260"/>
      <c r="M2" s="444" t="s">
        <v>254</v>
      </c>
      <c r="N2" s="444"/>
      <c r="O2" s="444"/>
      <c r="P2" s="444"/>
      <c r="Q2" s="444"/>
      <c r="R2" s="444"/>
      <c r="S2" s="444"/>
      <c r="T2" s="444"/>
      <c r="U2" s="444"/>
      <c r="V2" s="444"/>
      <c r="W2" s="444"/>
      <c r="X2" s="444"/>
      <c r="Y2" s="444"/>
      <c r="Z2" s="444"/>
      <c r="AA2" s="444"/>
      <c r="AB2" s="444"/>
      <c r="AD2" s="260" t="s">
        <v>272</v>
      </c>
      <c r="AE2" s="260"/>
      <c r="AF2" s="260"/>
      <c r="AG2" s="260"/>
      <c r="AH2" s="260"/>
      <c r="AI2" s="260"/>
      <c r="AJ2" s="260"/>
      <c r="AK2" s="260"/>
      <c r="AL2" s="260"/>
      <c r="AQ2" s="232" t="s">
        <v>255</v>
      </c>
      <c r="AR2" s="232"/>
      <c r="AS2" s="232"/>
      <c r="AT2" s="232"/>
      <c r="AU2" s="232"/>
      <c r="AV2" s="232"/>
      <c r="AW2" s="232"/>
      <c r="AX2" s="232"/>
      <c r="AY2" s="232"/>
      <c r="AZ2" s="232"/>
      <c r="BA2" s="232"/>
      <c r="BB2" s="232"/>
      <c r="BC2" s="232"/>
      <c r="BD2" s="232"/>
      <c r="BE2" s="232"/>
      <c r="BF2" s="232"/>
      <c r="BH2" s="251" t="s">
        <v>277</v>
      </c>
      <c r="BI2" s="252"/>
      <c r="BJ2" s="252"/>
      <c r="BK2" s="252"/>
      <c r="BL2" s="252"/>
      <c r="BM2" s="253"/>
      <c r="BN2" s="248" t="s">
        <v>293</v>
      </c>
      <c r="BO2" s="220" t="s">
        <v>287</v>
      </c>
      <c r="BP2" s="248" t="s">
        <v>288</v>
      </c>
      <c r="BQ2" s="248" t="s">
        <v>290</v>
      </c>
      <c r="BR2" s="432" t="s">
        <v>289</v>
      </c>
      <c r="BS2" s="248" t="s">
        <v>294</v>
      </c>
      <c r="BT2" s="248" t="s">
        <v>295</v>
      </c>
      <c r="BU2" s="432" t="s">
        <v>298</v>
      </c>
      <c r="BV2" s="432" t="s">
        <v>300</v>
      </c>
      <c r="BW2" s="248" t="s">
        <v>291</v>
      </c>
      <c r="BX2" s="248" t="s">
        <v>292</v>
      </c>
    </row>
    <row r="3" spans="1:76" ht="24.75" customHeight="1" thickBot="1" x14ac:dyDescent="0.3">
      <c r="A3" s="261"/>
      <c r="B3" s="261"/>
      <c r="C3" s="261"/>
      <c r="D3" s="261"/>
      <c r="E3" s="261"/>
      <c r="F3" s="261"/>
      <c r="G3" s="261"/>
      <c r="H3" s="261"/>
      <c r="I3" s="261"/>
      <c r="J3" s="261"/>
      <c r="K3" s="261"/>
      <c r="M3" s="444"/>
      <c r="N3" s="444"/>
      <c r="O3" s="444"/>
      <c r="P3" s="444"/>
      <c r="Q3" s="444"/>
      <c r="R3" s="444"/>
      <c r="S3" s="444"/>
      <c r="T3" s="444"/>
      <c r="U3" s="444"/>
      <c r="V3" s="444"/>
      <c r="W3" s="444"/>
      <c r="X3" s="444"/>
      <c r="Y3" s="444"/>
      <c r="Z3" s="444"/>
      <c r="AA3" s="444"/>
      <c r="AB3" s="444"/>
      <c r="AD3" s="261"/>
      <c r="AE3" s="261"/>
      <c r="AF3" s="261"/>
      <c r="AG3" s="261"/>
      <c r="AH3" s="261"/>
      <c r="AI3" s="261"/>
      <c r="AJ3" s="261"/>
      <c r="AK3" s="261"/>
      <c r="AL3" s="261"/>
      <c r="AQ3" s="232"/>
      <c r="AR3" s="232"/>
      <c r="AS3" s="232"/>
      <c r="AT3" s="232"/>
      <c r="AU3" s="232"/>
      <c r="AV3" s="232"/>
      <c r="AW3" s="232"/>
      <c r="AX3" s="232"/>
      <c r="AY3" s="232"/>
      <c r="AZ3" s="232"/>
      <c r="BA3" s="232"/>
      <c r="BB3" s="232"/>
      <c r="BC3" s="232"/>
      <c r="BD3" s="232"/>
      <c r="BE3" s="232"/>
      <c r="BF3" s="232"/>
      <c r="BH3" s="254"/>
      <c r="BI3" s="255"/>
      <c r="BJ3" s="255"/>
      <c r="BK3" s="255"/>
      <c r="BL3" s="255"/>
      <c r="BM3" s="256"/>
      <c r="BN3" s="249"/>
      <c r="BO3" s="221"/>
      <c r="BP3" s="436"/>
      <c r="BQ3" s="436"/>
      <c r="BR3" s="438"/>
      <c r="BS3" s="249"/>
      <c r="BT3" s="249"/>
      <c r="BU3" s="433"/>
      <c r="BV3" s="433"/>
      <c r="BW3" s="249"/>
      <c r="BX3" s="249"/>
    </row>
    <row r="4" spans="1:76" ht="26.25" customHeight="1" thickBot="1" x14ac:dyDescent="0.3">
      <c r="A4" s="275" t="s">
        <v>246</v>
      </c>
      <c r="B4" s="74" t="s">
        <v>52</v>
      </c>
      <c r="C4" s="104" t="s">
        <v>0</v>
      </c>
      <c r="D4" s="108" t="s">
        <v>210</v>
      </c>
      <c r="E4" s="109" t="s">
        <v>211</v>
      </c>
      <c r="F4" s="74" t="s">
        <v>3</v>
      </c>
      <c r="G4" s="69" t="s">
        <v>55</v>
      </c>
      <c r="H4" s="69" t="s">
        <v>56</v>
      </c>
      <c r="I4" s="85" t="s">
        <v>202</v>
      </c>
      <c r="J4" s="74" t="s">
        <v>51</v>
      </c>
      <c r="K4" s="75" t="s">
        <v>3</v>
      </c>
      <c r="M4" s="445"/>
      <c r="N4" s="445"/>
      <c r="O4" s="445"/>
      <c r="P4" s="445"/>
      <c r="Q4" s="445"/>
      <c r="R4" s="445"/>
      <c r="S4" s="445"/>
      <c r="T4" s="445"/>
      <c r="U4" s="445"/>
      <c r="V4" s="445"/>
      <c r="W4" s="445"/>
      <c r="X4" s="445"/>
      <c r="Y4" s="445"/>
      <c r="Z4" s="445"/>
      <c r="AA4" s="445"/>
      <c r="AB4" s="445"/>
      <c r="AD4" s="275"/>
      <c r="AE4" s="74" t="s">
        <v>52</v>
      </c>
      <c r="AF4" s="104" t="s">
        <v>0</v>
      </c>
      <c r="AG4" s="192" t="s">
        <v>280</v>
      </c>
      <c r="AH4" s="192" t="s">
        <v>281</v>
      </c>
      <c r="AI4" s="192" t="s">
        <v>282</v>
      </c>
      <c r="AJ4" s="192" t="s">
        <v>283</v>
      </c>
      <c r="AK4" s="193" t="s">
        <v>284</v>
      </c>
      <c r="AL4" s="75" t="s">
        <v>3</v>
      </c>
      <c r="AO4" s="184"/>
      <c r="AQ4" s="233"/>
      <c r="AR4" s="233"/>
      <c r="AS4" s="233"/>
      <c r="AT4" s="233"/>
      <c r="AU4" s="233"/>
      <c r="AV4" s="233"/>
      <c r="AW4" s="233"/>
      <c r="AX4" s="233"/>
      <c r="AY4" s="233"/>
      <c r="AZ4" s="233"/>
      <c r="BA4" s="233"/>
      <c r="BB4" s="233"/>
      <c r="BC4" s="233"/>
      <c r="BD4" s="233"/>
      <c r="BE4" s="233"/>
      <c r="BF4" s="233"/>
      <c r="BH4" s="257"/>
      <c r="BI4" s="233"/>
      <c r="BJ4" s="233"/>
      <c r="BK4" s="233"/>
      <c r="BL4" s="233"/>
      <c r="BM4" s="258"/>
      <c r="BN4" s="250"/>
      <c r="BO4" s="222"/>
      <c r="BP4" s="437"/>
      <c r="BQ4" s="437"/>
      <c r="BR4" s="439"/>
      <c r="BS4" s="250"/>
      <c r="BT4" s="250"/>
      <c r="BU4" s="434"/>
      <c r="BV4" s="434"/>
      <c r="BW4" s="249"/>
      <c r="BX4" s="249"/>
    </row>
    <row r="5" spans="1:76" ht="26.25" thickBot="1" x14ac:dyDescent="0.3">
      <c r="A5" s="276"/>
      <c r="B5" s="79" t="s">
        <v>5</v>
      </c>
      <c r="C5" s="105" t="s">
        <v>6</v>
      </c>
      <c r="D5" s="157">
        <v>380</v>
      </c>
      <c r="E5" s="158">
        <v>64</v>
      </c>
      <c r="F5" s="159">
        <v>444</v>
      </c>
      <c r="G5" s="146">
        <v>3</v>
      </c>
      <c r="H5" s="147">
        <v>7</v>
      </c>
      <c r="I5" s="86" t="s">
        <v>317</v>
      </c>
      <c r="J5" s="76" t="s">
        <v>318</v>
      </c>
      <c r="K5" s="152">
        <v>21</v>
      </c>
      <c r="M5" s="344" t="s">
        <v>319</v>
      </c>
      <c r="N5" s="344"/>
      <c r="O5" s="344"/>
      <c r="P5" s="344"/>
      <c r="Q5" s="344"/>
      <c r="R5" s="344"/>
      <c r="S5" s="344"/>
      <c r="T5" s="344"/>
      <c r="U5" s="344"/>
      <c r="V5" s="344"/>
      <c r="W5" s="344"/>
      <c r="X5" s="344"/>
      <c r="Y5" s="344"/>
      <c r="Z5" s="344"/>
      <c r="AA5" s="344"/>
      <c r="AB5" s="344"/>
      <c r="AD5" s="276"/>
      <c r="AE5" s="79" t="s">
        <v>5</v>
      </c>
      <c r="AF5" s="105" t="s">
        <v>6</v>
      </c>
      <c r="AG5" s="171"/>
      <c r="AH5" s="172"/>
      <c r="AI5" s="172"/>
      <c r="AJ5" s="172">
        <v>380</v>
      </c>
      <c r="AK5" s="158">
        <v>64</v>
      </c>
      <c r="AL5" s="179">
        <v>444</v>
      </c>
      <c r="AM5" s="185"/>
      <c r="AN5" s="185"/>
      <c r="AO5" s="185"/>
      <c r="AQ5" s="245" t="s">
        <v>320</v>
      </c>
      <c r="AR5" s="245"/>
      <c r="AS5" s="245"/>
      <c r="AT5" s="245"/>
      <c r="AU5" s="245"/>
      <c r="AV5" s="245"/>
      <c r="AW5" s="245"/>
      <c r="AX5" s="245"/>
      <c r="AY5" s="245"/>
      <c r="AZ5" s="245"/>
      <c r="BA5" s="245"/>
      <c r="BB5" s="245"/>
      <c r="BC5" s="245"/>
      <c r="BD5" s="245"/>
      <c r="BE5" s="245"/>
      <c r="BF5" s="245"/>
      <c r="BH5" s="119" t="s">
        <v>42</v>
      </c>
      <c r="BI5" s="119" t="s">
        <v>41</v>
      </c>
      <c r="BJ5" s="119" t="s">
        <v>57</v>
      </c>
      <c r="BK5" s="119" t="s">
        <v>219</v>
      </c>
      <c r="BL5" s="119" t="s">
        <v>220</v>
      </c>
      <c r="BM5" s="120" t="s">
        <v>43</v>
      </c>
      <c r="BN5" s="210" t="s">
        <v>278</v>
      </c>
      <c r="BO5" s="211" t="s">
        <v>3</v>
      </c>
      <c r="BP5" s="211" t="s">
        <v>230</v>
      </c>
      <c r="BQ5" s="211" t="s">
        <v>230</v>
      </c>
      <c r="BR5" s="214" t="s">
        <v>230</v>
      </c>
      <c r="BS5" s="212" t="s">
        <v>296</v>
      </c>
      <c r="BT5" s="212" t="s">
        <v>297</v>
      </c>
      <c r="BU5" s="215" t="s">
        <v>299</v>
      </c>
      <c r="BV5" s="215" t="s">
        <v>301</v>
      </c>
      <c r="BW5" s="213" t="s">
        <v>275</v>
      </c>
      <c r="BX5" s="213" t="s">
        <v>276</v>
      </c>
    </row>
    <row r="6" spans="1:76" ht="24" customHeight="1" thickBot="1" x14ac:dyDescent="0.3">
      <c r="A6" s="276"/>
      <c r="B6" s="81" t="s">
        <v>7</v>
      </c>
      <c r="C6" s="106" t="s">
        <v>6</v>
      </c>
      <c r="D6" s="160">
        <v>276</v>
      </c>
      <c r="E6" s="161">
        <v>48</v>
      </c>
      <c r="F6" s="162">
        <v>324</v>
      </c>
      <c r="G6" s="148">
        <v>2</v>
      </c>
      <c r="H6" s="149">
        <v>1</v>
      </c>
      <c r="I6" s="86" t="s">
        <v>321</v>
      </c>
      <c r="J6" s="76" t="s">
        <v>322</v>
      </c>
      <c r="K6" s="152">
        <v>27</v>
      </c>
      <c r="M6" s="234" t="s">
        <v>323</v>
      </c>
      <c r="N6" s="234"/>
      <c r="O6" s="234"/>
      <c r="P6" s="234"/>
      <c r="Q6" s="234"/>
      <c r="R6" s="234"/>
      <c r="S6" s="234"/>
      <c r="T6" s="234"/>
      <c r="U6" s="234"/>
      <c r="V6" s="234"/>
      <c r="W6" s="234"/>
      <c r="X6" s="234"/>
      <c r="Y6" s="234"/>
      <c r="Z6" s="234"/>
      <c r="AA6" s="234"/>
      <c r="AB6" s="234"/>
      <c r="AD6" s="276"/>
      <c r="AE6" s="81" t="s">
        <v>7</v>
      </c>
      <c r="AF6" s="106" t="s">
        <v>6</v>
      </c>
      <c r="AG6" s="173"/>
      <c r="AH6" s="174"/>
      <c r="AI6" s="174"/>
      <c r="AJ6" s="174">
        <v>276</v>
      </c>
      <c r="AK6" s="161">
        <v>48</v>
      </c>
      <c r="AL6" s="180">
        <v>324</v>
      </c>
      <c r="AM6" s="185"/>
      <c r="AN6" s="185"/>
      <c r="AO6" s="185"/>
      <c r="AQ6" s="234" t="s">
        <v>324</v>
      </c>
      <c r="AR6" s="234"/>
      <c r="AS6" s="234"/>
      <c r="AT6" s="234"/>
      <c r="AU6" s="234"/>
      <c r="AV6" s="234"/>
      <c r="AW6" s="234"/>
      <c r="AX6" s="234"/>
      <c r="AY6" s="234"/>
      <c r="AZ6" s="234"/>
      <c r="BA6" s="234"/>
      <c r="BB6" s="234"/>
      <c r="BC6" s="234"/>
      <c r="BD6" s="234"/>
      <c r="BE6" s="234"/>
      <c r="BF6" s="234"/>
      <c r="BH6" s="194">
        <v>40</v>
      </c>
      <c r="BI6" s="216"/>
      <c r="BJ6" s="195">
        <v>5</v>
      </c>
      <c r="BK6" s="196" t="s">
        <v>217</v>
      </c>
      <c r="BL6" s="196"/>
      <c r="BM6" s="197" t="s">
        <v>58</v>
      </c>
      <c r="BN6" s="198">
        <v>136</v>
      </c>
      <c r="BO6" s="198">
        <v>141</v>
      </c>
      <c r="BP6" s="198">
        <v>90</v>
      </c>
      <c r="BQ6" s="198">
        <v>57</v>
      </c>
      <c r="BR6" s="198">
        <v>50</v>
      </c>
      <c r="BS6" s="198" t="s">
        <v>325</v>
      </c>
      <c r="BT6" s="198" t="s">
        <v>326</v>
      </c>
      <c r="BU6" s="198">
        <v>277</v>
      </c>
      <c r="BV6" s="198">
        <v>16</v>
      </c>
      <c r="BW6" s="198">
        <v>141</v>
      </c>
      <c r="BX6" s="199">
        <v>141</v>
      </c>
    </row>
    <row r="7" spans="1:76" ht="23.25" customHeight="1" x14ac:dyDescent="0.25">
      <c r="A7" s="276"/>
      <c r="B7" s="81" t="s">
        <v>8</v>
      </c>
      <c r="C7" s="106" t="s">
        <v>6</v>
      </c>
      <c r="D7" s="163">
        <v>300</v>
      </c>
      <c r="E7" s="158">
        <v>53</v>
      </c>
      <c r="F7" s="164">
        <v>353</v>
      </c>
      <c r="G7" s="148">
        <v>3</v>
      </c>
      <c r="H7" s="149">
        <v>11</v>
      </c>
      <c r="I7" s="86" t="s">
        <v>327</v>
      </c>
      <c r="J7" s="76" t="s">
        <v>328</v>
      </c>
      <c r="K7" s="152">
        <v>11</v>
      </c>
      <c r="M7" s="328" t="s">
        <v>49</v>
      </c>
      <c r="N7" s="329"/>
      <c r="O7" s="329"/>
      <c r="P7" s="329"/>
      <c r="Q7" s="329"/>
      <c r="R7" s="329"/>
      <c r="S7" s="329"/>
      <c r="T7" s="329"/>
      <c r="U7" s="329"/>
      <c r="V7" s="329"/>
      <c r="W7" s="329"/>
      <c r="X7" s="329"/>
      <c r="Y7" s="329"/>
      <c r="Z7" s="329"/>
      <c r="AA7" s="329"/>
      <c r="AB7" s="330"/>
      <c r="AD7" s="276"/>
      <c r="AE7" s="81" t="s">
        <v>8</v>
      </c>
      <c r="AF7" s="106" t="s">
        <v>273</v>
      </c>
      <c r="AG7" s="191">
        <v>57</v>
      </c>
      <c r="AH7" s="190">
        <v>54</v>
      </c>
      <c r="AI7" s="189">
        <v>98</v>
      </c>
      <c r="AJ7" s="176">
        <v>300</v>
      </c>
      <c r="AK7" s="158">
        <v>53</v>
      </c>
      <c r="AL7" s="180">
        <v>562</v>
      </c>
      <c r="AM7" s="185"/>
      <c r="AN7" s="185"/>
      <c r="AO7" s="185"/>
      <c r="AQ7" s="319" t="s">
        <v>50</v>
      </c>
      <c r="AR7" s="320"/>
      <c r="AS7" s="320"/>
      <c r="AT7" s="320"/>
      <c r="AU7" s="320"/>
      <c r="AV7" s="320"/>
      <c r="AW7" s="320"/>
      <c r="AX7" s="320"/>
      <c r="AY7" s="320"/>
      <c r="AZ7" s="320"/>
      <c r="BA7" s="320"/>
      <c r="BB7" s="320"/>
      <c r="BC7" s="320"/>
      <c r="BD7" s="320"/>
      <c r="BE7" s="320"/>
      <c r="BF7" s="321"/>
      <c r="BH7" s="200">
        <v>40</v>
      </c>
      <c r="BI7" s="217">
        <v>1</v>
      </c>
      <c r="BJ7" s="61">
        <v>2</v>
      </c>
      <c r="BK7" s="125"/>
      <c r="BL7" s="125"/>
      <c r="BM7" s="132" t="s">
        <v>59</v>
      </c>
      <c r="BN7" s="129">
        <v>48</v>
      </c>
      <c r="BO7" s="129">
        <v>51</v>
      </c>
      <c r="BP7" s="129">
        <v>33</v>
      </c>
      <c r="BQ7" s="129">
        <v>7</v>
      </c>
      <c r="BR7" s="129">
        <v>5</v>
      </c>
      <c r="BS7" s="129" t="s">
        <v>329</v>
      </c>
      <c r="BT7" s="129" t="s">
        <v>330</v>
      </c>
      <c r="BU7" s="129">
        <v>99</v>
      </c>
      <c r="BV7" s="129">
        <v>18</v>
      </c>
      <c r="BW7" s="129" t="s">
        <v>331</v>
      </c>
      <c r="BX7" s="201" t="s">
        <v>331</v>
      </c>
    </row>
    <row r="8" spans="1:76" ht="23.25" customHeight="1" x14ac:dyDescent="0.25">
      <c r="A8" s="276"/>
      <c r="B8" s="81" t="s">
        <v>9</v>
      </c>
      <c r="C8" s="106" t="s">
        <v>6</v>
      </c>
      <c r="D8" s="160">
        <v>324</v>
      </c>
      <c r="E8" s="161">
        <v>44</v>
      </c>
      <c r="F8" s="162">
        <v>368</v>
      </c>
      <c r="G8" s="148">
        <v>4</v>
      </c>
      <c r="H8" s="149">
        <v>7</v>
      </c>
      <c r="I8" s="86" t="s">
        <v>332</v>
      </c>
      <c r="J8" s="76" t="s">
        <v>333</v>
      </c>
      <c r="K8" s="152">
        <v>17</v>
      </c>
      <c r="M8" s="331"/>
      <c r="N8" s="332"/>
      <c r="O8" s="332"/>
      <c r="P8" s="332"/>
      <c r="Q8" s="332"/>
      <c r="R8" s="332"/>
      <c r="S8" s="332"/>
      <c r="T8" s="332"/>
      <c r="U8" s="332"/>
      <c r="V8" s="332"/>
      <c r="W8" s="332"/>
      <c r="X8" s="332"/>
      <c r="Y8" s="332"/>
      <c r="Z8" s="332"/>
      <c r="AA8" s="332"/>
      <c r="AB8" s="333"/>
      <c r="AD8" s="276"/>
      <c r="AE8" s="81" t="s">
        <v>9</v>
      </c>
      <c r="AF8" s="106" t="s">
        <v>6</v>
      </c>
      <c r="AG8" s="173"/>
      <c r="AH8" s="174"/>
      <c r="AI8" s="174"/>
      <c r="AJ8" s="174">
        <v>324</v>
      </c>
      <c r="AK8" s="161">
        <v>44</v>
      </c>
      <c r="AL8" s="180">
        <v>368</v>
      </c>
      <c r="AM8" s="185"/>
      <c r="AN8" s="185"/>
      <c r="AO8" s="185"/>
      <c r="AQ8" s="322"/>
      <c r="AR8" s="323"/>
      <c r="AS8" s="323"/>
      <c r="AT8" s="323"/>
      <c r="AU8" s="323"/>
      <c r="AV8" s="323"/>
      <c r="AW8" s="323"/>
      <c r="AX8" s="323"/>
      <c r="AY8" s="323"/>
      <c r="AZ8" s="323"/>
      <c r="BA8" s="323"/>
      <c r="BB8" s="323"/>
      <c r="BC8" s="323"/>
      <c r="BD8" s="323"/>
      <c r="BE8" s="323"/>
      <c r="BF8" s="324"/>
      <c r="BH8" s="200">
        <v>40</v>
      </c>
      <c r="BI8" s="217">
        <v>2</v>
      </c>
      <c r="BJ8" s="61">
        <v>2</v>
      </c>
      <c r="BK8" s="124" t="s">
        <v>217</v>
      </c>
      <c r="BL8" s="124"/>
      <c r="BM8" s="133" t="s">
        <v>60</v>
      </c>
      <c r="BN8" s="129">
        <v>80</v>
      </c>
      <c r="BO8" s="129">
        <v>84</v>
      </c>
      <c r="BP8" s="129">
        <v>40</v>
      </c>
      <c r="BQ8" s="129">
        <v>2</v>
      </c>
      <c r="BR8" s="129">
        <v>239</v>
      </c>
      <c r="BS8" s="129" t="s">
        <v>334</v>
      </c>
      <c r="BT8" s="129" t="s">
        <v>335</v>
      </c>
      <c r="BU8" s="129">
        <v>164</v>
      </c>
      <c r="BV8" s="129">
        <v>20</v>
      </c>
      <c r="BW8" s="129" t="s">
        <v>331</v>
      </c>
      <c r="BX8" s="201" t="s">
        <v>331</v>
      </c>
    </row>
    <row r="9" spans="1:76" ht="23.25" customHeight="1" x14ac:dyDescent="0.25">
      <c r="A9" s="276"/>
      <c r="B9" s="81" t="s">
        <v>10</v>
      </c>
      <c r="C9" s="106" t="s">
        <v>6</v>
      </c>
      <c r="D9" s="163">
        <v>150</v>
      </c>
      <c r="E9" s="158">
        <v>16</v>
      </c>
      <c r="F9" s="164">
        <v>166</v>
      </c>
      <c r="G9" s="148">
        <v>5</v>
      </c>
      <c r="H9" s="149">
        <v>14</v>
      </c>
      <c r="I9" s="86" t="s">
        <v>336</v>
      </c>
      <c r="J9" s="76" t="s">
        <v>337</v>
      </c>
      <c r="K9" s="152">
        <v>13</v>
      </c>
      <c r="M9" s="331"/>
      <c r="N9" s="332"/>
      <c r="O9" s="332"/>
      <c r="P9" s="332"/>
      <c r="Q9" s="332"/>
      <c r="R9" s="332"/>
      <c r="S9" s="332"/>
      <c r="T9" s="332"/>
      <c r="U9" s="332"/>
      <c r="V9" s="332"/>
      <c r="W9" s="332"/>
      <c r="X9" s="332"/>
      <c r="Y9" s="332"/>
      <c r="Z9" s="332"/>
      <c r="AA9" s="332"/>
      <c r="AB9" s="333"/>
      <c r="AD9" s="276"/>
      <c r="AE9" s="81" t="s">
        <v>10</v>
      </c>
      <c r="AF9" s="106" t="s">
        <v>6</v>
      </c>
      <c r="AG9" s="175"/>
      <c r="AH9" s="176"/>
      <c r="AI9" s="176"/>
      <c r="AJ9" s="176">
        <v>150</v>
      </c>
      <c r="AK9" s="158">
        <v>16</v>
      </c>
      <c r="AL9" s="180">
        <v>166</v>
      </c>
      <c r="AM9" s="185"/>
      <c r="AN9" s="185"/>
      <c r="AO9" s="185"/>
      <c r="AQ9" s="322"/>
      <c r="AR9" s="323"/>
      <c r="AS9" s="323"/>
      <c r="AT9" s="323"/>
      <c r="AU9" s="323"/>
      <c r="AV9" s="323"/>
      <c r="AW9" s="323"/>
      <c r="AX9" s="323"/>
      <c r="AY9" s="323"/>
      <c r="AZ9" s="323"/>
      <c r="BA9" s="323"/>
      <c r="BB9" s="323"/>
      <c r="BC9" s="323"/>
      <c r="BD9" s="323"/>
      <c r="BE9" s="323"/>
      <c r="BF9" s="324"/>
      <c r="BH9" s="200">
        <v>40</v>
      </c>
      <c r="BI9" s="217">
        <v>3</v>
      </c>
      <c r="BJ9" s="61">
        <v>1</v>
      </c>
      <c r="BK9" s="125"/>
      <c r="BL9" s="125"/>
      <c r="BM9" s="132" t="s">
        <v>39</v>
      </c>
      <c r="BN9" s="129">
        <v>40</v>
      </c>
      <c r="BO9" s="129">
        <v>44</v>
      </c>
      <c r="BP9" s="129">
        <v>42</v>
      </c>
      <c r="BQ9" s="129">
        <v>241</v>
      </c>
      <c r="BR9" s="129">
        <v>221</v>
      </c>
      <c r="BS9" s="129" t="s">
        <v>338</v>
      </c>
      <c r="BT9" s="129" t="s">
        <v>339</v>
      </c>
      <c r="BU9" s="129">
        <v>84</v>
      </c>
      <c r="BV9" s="129">
        <v>12</v>
      </c>
      <c r="BW9" s="129" t="s">
        <v>331</v>
      </c>
      <c r="BX9" s="201" t="s">
        <v>331</v>
      </c>
    </row>
    <row r="10" spans="1:76" ht="23.25" x14ac:dyDescent="0.25">
      <c r="A10" s="276"/>
      <c r="B10" s="81" t="s">
        <v>11</v>
      </c>
      <c r="C10" s="106" t="s">
        <v>6</v>
      </c>
      <c r="D10" s="160">
        <v>200</v>
      </c>
      <c r="E10" s="161">
        <v>31</v>
      </c>
      <c r="F10" s="162">
        <v>231</v>
      </c>
      <c r="G10" s="148">
        <v>0</v>
      </c>
      <c r="H10" s="149">
        <v>3</v>
      </c>
      <c r="I10" s="86" t="s">
        <v>340</v>
      </c>
      <c r="J10" s="76" t="s">
        <v>341</v>
      </c>
      <c r="K10" s="152">
        <v>6</v>
      </c>
      <c r="M10" s="331"/>
      <c r="N10" s="332"/>
      <c r="O10" s="332"/>
      <c r="P10" s="332"/>
      <c r="Q10" s="332"/>
      <c r="R10" s="332"/>
      <c r="S10" s="332"/>
      <c r="T10" s="332"/>
      <c r="U10" s="332"/>
      <c r="V10" s="332"/>
      <c r="W10" s="332"/>
      <c r="X10" s="332"/>
      <c r="Y10" s="332"/>
      <c r="Z10" s="332"/>
      <c r="AA10" s="332"/>
      <c r="AB10" s="333"/>
      <c r="AD10" s="276"/>
      <c r="AE10" s="81" t="s">
        <v>11</v>
      </c>
      <c r="AF10" s="106" t="s">
        <v>6</v>
      </c>
      <c r="AG10" s="173"/>
      <c r="AH10" s="174"/>
      <c r="AI10" s="174"/>
      <c r="AJ10" s="174">
        <v>200</v>
      </c>
      <c r="AK10" s="161">
        <v>31</v>
      </c>
      <c r="AL10" s="180">
        <v>231</v>
      </c>
      <c r="AM10" s="185"/>
      <c r="AN10" s="185"/>
      <c r="AO10" s="185"/>
      <c r="AQ10" s="322"/>
      <c r="AR10" s="323"/>
      <c r="AS10" s="323"/>
      <c r="AT10" s="323"/>
      <c r="AU10" s="323"/>
      <c r="AV10" s="323"/>
      <c r="AW10" s="323"/>
      <c r="AX10" s="323"/>
      <c r="AY10" s="323"/>
      <c r="AZ10" s="323"/>
      <c r="BA10" s="323"/>
      <c r="BB10" s="323"/>
      <c r="BC10" s="323"/>
      <c r="BD10" s="323"/>
      <c r="BE10" s="323"/>
      <c r="BF10" s="324"/>
      <c r="BH10" s="200">
        <v>40</v>
      </c>
      <c r="BI10" s="217">
        <v>4</v>
      </c>
      <c r="BJ10" s="61">
        <v>2</v>
      </c>
      <c r="BK10" s="124" t="s">
        <v>217</v>
      </c>
      <c r="BL10" s="124"/>
      <c r="BM10" s="133" t="s">
        <v>60</v>
      </c>
      <c r="BN10" s="129">
        <v>80</v>
      </c>
      <c r="BO10" s="129">
        <v>86</v>
      </c>
      <c r="BP10" s="129">
        <v>283</v>
      </c>
      <c r="BQ10" s="129">
        <v>20</v>
      </c>
      <c r="BR10" s="129">
        <v>82</v>
      </c>
      <c r="BS10" s="129" t="s">
        <v>342</v>
      </c>
      <c r="BT10" s="129" t="s">
        <v>343</v>
      </c>
      <c r="BU10" s="129">
        <v>166</v>
      </c>
      <c r="BV10" s="129">
        <v>22</v>
      </c>
      <c r="BW10" s="129" t="s">
        <v>331</v>
      </c>
      <c r="BX10" s="201" t="s">
        <v>331</v>
      </c>
    </row>
    <row r="11" spans="1:76" ht="24" thickBot="1" x14ac:dyDescent="0.3">
      <c r="A11" s="276"/>
      <c r="B11" s="99" t="s">
        <v>12</v>
      </c>
      <c r="C11" s="107" t="s">
        <v>6</v>
      </c>
      <c r="D11" s="165">
        <v>225</v>
      </c>
      <c r="E11" s="166">
        <v>36</v>
      </c>
      <c r="F11" s="164">
        <v>261</v>
      </c>
      <c r="G11" s="150">
        <v>2</v>
      </c>
      <c r="H11" s="151">
        <v>14</v>
      </c>
      <c r="I11" s="86" t="s">
        <v>344</v>
      </c>
      <c r="J11" s="76" t="s">
        <v>345</v>
      </c>
      <c r="K11" s="152">
        <v>18</v>
      </c>
      <c r="M11" s="331"/>
      <c r="N11" s="332"/>
      <c r="O11" s="332"/>
      <c r="P11" s="332"/>
      <c r="Q11" s="332"/>
      <c r="R11" s="332"/>
      <c r="S11" s="332"/>
      <c r="T11" s="332"/>
      <c r="U11" s="332"/>
      <c r="V11" s="332"/>
      <c r="W11" s="332"/>
      <c r="X11" s="332"/>
      <c r="Y11" s="332"/>
      <c r="Z11" s="332"/>
      <c r="AA11" s="332"/>
      <c r="AB11" s="333"/>
      <c r="AD11" s="276"/>
      <c r="AE11" s="99" t="s">
        <v>12</v>
      </c>
      <c r="AF11" s="107" t="s">
        <v>6</v>
      </c>
      <c r="AG11" s="177"/>
      <c r="AH11" s="178"/>
      <c r="AI11" s="178"/>
      <c r="AJ11" s="178">
        <v>225</v>
      </c>
      <c r="AK11" s="166">
        <v>36</v>
      </c>
      <c r="AL11" s="181">
        <v>261</v>
      </c>
      <c r="AM11" s="185"/>
      <c r="AN11" s="185"/>
      <c r="AO11" s="185"/>
      <c r="AQ11" s="322"/>
      <c r="AR11" s="323"/>
      <c r="AS11" s="323"/>
      <c r="AT11" s="323"/>
      <c r="AU11" s="323"/>
      <c r="AV11" s="323"/>
      <c r="AW11" s="323"/>
      <c r="AX11" s="323"/>
      <c r="AY11" s="323"/>
      <c r="AZ11" s="323"/>
      <c r="BA11" s="323"/>
      <c r="BB11" s="323"/>
      <c r="BC11" s="323"/>
      <c r="BD11" s="323"/>
      <c r="BE11" s="323"/>
      <c r="BF11" s="324"/>
      <c r="BH11" s="200">
        <v>40</v>
      </c>
      <c r="BI11" s="217">
        <v>5</v>
      </c>
      <c r="BJ11" s="61">
        <v>12</v>
      </c>
      <c r="BK11" s="125"/>
      <c r="BL11" s="125"/>
      <c r="BM11" s="132" t="s">
        <v>61</v>
      </c>
      <c r="BN11" s="129">
        <v>352</v>
      </c>
      <c r="BO11" s="129">
        <v>369</v>
      </c>
      <c r="BP11" s="129">
        <v>263</v>
      </c>
      <c r="BQ11" s="129">
        <v>102</v>
      </c>
      <c r="BR11" s="129">
        <v>146</v>
      </c>
      <c r="BS11" s="129" t="s">
        <v>346</v>
      </c>
      <c r="BT11" s="129" t="s">
        <v>347</v>
      </c>
      <c r="BU11" s="129">
        <v>721</v>
      </c>
      <c r="BV11" s="129">
        <v>28</v>
      </c>
      <c r="BW11" s="129" t="s">
        <v>331</v>
      </c>
      <c r="BX11" s="201" t="s">
        <v>331</v>
      </c>
    </row>
    <row r="12" spans="1:76" ht="29.25" thickBot="1" x14ac:dyDescent="0.3">
      <c r="A12" s="277"/>
      <c r="B12" s="295" t="s">
        <v>13</v>
      </c>
      <c r="C12" s="297"/>
      <c r="D12" s="116">
        <v>1855</v>
      </c>
      <c r="E12" s="117">
        <v>292</v>
      </c>
      <c r="F12" s="89">
        <v>2147</v>
      </c>
      <c r="G12" s="95">
        <v>19</v>
      </c>
      <c r="H12" s="96">
        <v>57</v>
      </c>
      <c r="I12" s="97"/>
      <c r="J12" s="77"/>
      <c r="K12" s="98">
        <v>113</v>
      </c>
      <c r="M12" s="331"/>
      <c r="N12" s="332"/>
      <c r="O12" s="332"/>
      <c r="P12" s="332"/>
      <c r="Q12" s="332"/>
      <c r="R12" s="332"/>
      <c r="S12" s="332"/>
      <c r="T12" s="332"/>
      <c r="U12" s="332"/>
      <c r="V12" s="332"/>
      <c r="W12" s="332"/>
      <c r="X12" s="332"/>
      <c r="Y12" s="332"/>
      <c r="Z12" s="332"/>
      <c r="AA12" s="332"/>
      <c r="AB12" s="333"/>
      <c r="AD12" s="277"/>
      <c r="AE12" s="295" t="s">
        <v>13</v>
      </c>
      <c r="AF12" s="297"/>
      <c r="AG12" s="116"/>
      <c r="AH12" s="116"/>
      <c r="AI12" s="116"/>
      <c r="AJ12" s="116"/>
      <c r="AK12" s="116"/>
      <c r="AL12" s="90">
        <v>2356</v>
      </c>
      <c r="AM12" s="186"/>
      <c r="AN12" s="186"/>
      <c r="AO12" s="187"/>
      <c r="AQ12" s="322"/>
      <c r="AR12" s="323"/>
      <c r="AS12" s="323"/>
      <c r="AT12" s="323"/>
      <c r="AU12" s="323"/>
      <c r="AV12" s="323"/>
      <c r="AW12" s="323"/>
      <c r="AX12" s="323"/>
      <c r="AY12" s="323"/>
      <c r="AZ12" s="323"/>
      <c r="BA12" s="323"/>
      <c r="BB12" s="323"/>
      <c r="BC12" s="323"/>
      <c r="BD12" s="323"/>
      <c r="BE12" s="323"/>
      <c r="BF12" s="324"/>
      <c r="BH12" s="200">
        <v>40</v>
      </c>
      <c r="BI12" s="217">
        <v>6</v>
      </c>
      <c r="BJ12" s="61">
        <v>4</v>
      </c>
      <c r="BK12" s="125"/>
      <c r="BL12" s="125"/>
      <c r="BM12" s="133" t="s">
        <v>62</v>
      </c>
      <c r="BN12" s="129">
        <v>96</v>
      </c>
      <c r="BO12" s="129">
        <v>106</v>
      </c>
      <c r="BP12" s="129">
        <v>365</v>
      </c>
      <c r="BQ12" s="129">
        <v>248</v>
      </c>
      <c r="BR12" s="129">
        <v>234</v>
      </c>
      <c r="BS12" s="129" t="s">
        <v>348</v>
      </c>
      <c r="BT12" s="129" t="s">
        <v>349</v>
      </c>
      <c r="BU12" s="129">
        <v>202</v>
      </c>
      <c r="BV12" s="129">
        <v>22</v>
      </c>
      <c r="BW12" s="129" t="s">
        <v>331</v>
      </c>
      <c r="BX12" s="201" t="s">
        <v>331</v>
      </c>
    </row>
    <row r="13" spans="1:76" ht="27" thickBot="1" x14ac:dyDescent="0.3">
      <c r="C13" s="87"/>
      <c r="D13" s="87"/>
      <c r="E13" s="87"/>
      <c r="F13" s="73">
        <v>19</v>
      </c>
      <c r="G13" s="110"/>
      <c r="H13" s="110"/>
      <c r="I13" s="111"/>
      <c r="J13" s="112"/>
      <c r="K13" s="73">
        <v>19</v>
      </c>
      <c r="M13" s="331"/>
      <c r="N13" s="332"/>
      <c r="O13" s="332"/>
      <c r="P13" s="332"/>
      <c r="Q13" s="332"/>
      <c r="R13" s="332"/>
      <c r="S13" s="332"/>
      <c r="T13" s="332"/>
      <c r="U13" s="332"/>
      <c r="V13" s="332"/>
      <c r="W13" s="332"/>
      <c r="X13" s="332"/>
      <c r="Y13" s="332"/>
      <c r="Z13" s="332"/>
      <c r="AA13" s="332"/>
      <c r="AB13" s="333"/>
      <c r="AF13" s="87"/>
      <c r="AJ13" s="87"/>
      <c r="AK13" s="87"/>
      <c r="AL13" s="73">
        <v>19</v>
      </c>
      <c r="AM13" s="182"/>
      <c r="AN13" s="182"/>
      <c r="AO13" s="182"/>
      <c r="AQ13" s="322"/>
      <c r="AR13" s="323"/>
      <c r="AS13" s="323"/>
      <c r="AT13" s="323"/>
      <c r="AU13" s="323"/>
      <c r="AV13" s="323"/>
      <c r="AW13" s="323"/>
      <c r="AX13" s="323"/>
      <c r="AY13" s="323"/>
      <c r="AZ13" s="323"/>
      <c r="BA13" s="323"/>
      <c r="BB13" s="323"/>
      <c r="BC13" s="323"/>
      <c r="BD13" s="323"/>
      <c r="BE13" s="323"/>
      <c r="BF13" s="324"/>
      <c r="BH13" s="200">
        <v>40</v>
      </c>
      <c r="BI13" s="217">
        <v>7</v>
      </c>
      <c r="BJ13" s="61">
        <v>16</v>
      </c>
      <c r="BK13" s="125"/>
      <c r="BL13" s="125"/>
      <c r="BM13" s="132" t="s">
        <v>63</v>
      </c>
      <c r="BN13" s="129">
        <v>448</v>
      </c>
      <c r="BO13" s="129">
        <v>471</v>
      </c>
      <c r="BP13" s="129">
        <v>117</v>
      </c>
      <c r="BQ13" s="129">
        <v>14</v>
      </c>
      <c r="BR13" s="129">
        <v>84</v>
      </c>
      <c r="BS13" s="129" t="s">
        <v>350</v>
      </c>
      <c r="BT13" s="129" t="s">
        <v>351</v>
      </c>
      <c r="BU13" s="129">
        <v>919</v>
      </c>
      <c r="BV13" s="129">
        <v>28</v>
      </c>
      <c r="BW13" s="129">
        <v>471</v>
      </c>
      <c r="BX13" s="201" t="s">
        <v>331</v>
      </c>
    </row>
    <row r="14" spans="1:76" ht="29.25" thickBot="1" x14ac:dyDescent="0.3">
      <c r="B14" s="170"/>
      <c r="C14" s="170"/>
      <c r="D14" s="170"/>
      <c r="E14" s="72"/>
      <c r="F14" s="98">
        <v>113</v>
      </c>
      <c r="G14" s="111"/>
      <c r="H14" s="113"/>
      <c r="I14" s="113"/>
      <c r="J14" s="114"/>
      <c r="K14" s="90">
        <v>2147</v>
      </c>
      <c r="M14" s="331"/>
      <c r="N14" s="332"/>
      <c r="O14" s="332"/>
      <c r="P14" s="332"/>
      <c r="Q14" s="332"/>
      <c r="R14" s="332"/>
      <c r="S14" s="332"/>
      <c r="T14" s="332"/>
      <c r="U14" s="332"/>
      <c r="V14" s="332"/>
      <c r="W14" s="332"/>
      <c r="X14" s="332"/>
      <c r="Y14" s="332"/>
      <c r="Z14" s="332"/>
      <c r="AA14" s="332"/>
      <c r="AB14" s="333"/>
      <c r="AE14" s="170"/>
      <c r="AF14" s="170"/>
      <c r="AJ14" s="170"/>
      <c r="AK14" s="72"/>
      <c r="AL14" s="183">
        <v>124</v>
      </c>
      <c r="AM14" s="182"/>
      <c r="AN14" s="188"/>
      <c r="AO14" s="188"/>
      <c r="AQ14" s="322"/>
      <c r="AR14" s="323"/>
      <c r="AS14" s="323"/>
      <c r="AT14" s="323"/>
      <c r="AU14" s="323"/>
      <c r="AV14" s="323"/>
      <c r="AW14" s="323"/>
      <c r="AX14" s="323"/>
      <c r="AY14" s="323"/>
      <c r="AZ14" s="323"/>
      <c r="BA14" s="323"/>
      <c r="BB14" s="323"/>
      <c r="BC14" s="323"/>
      <c r="BD14" s="323"/>
      <c r="BE14" s="323"/>
      <c r="BF14" s="324"/>
      <c r="BH14" s="200">
        <v>40</v>
      </c>
      <c r="BI14" s="217">
        <v>8</v>
      </c>
      <c r="BJ14" s="61">
        <v>10</v>
      </c>
      <c r="BK14" s="125"/>
      <c r="BL14" s="125"/>
      <c r="BM14" s="133" t="s">
        <v>64</v>
      </c>
      <c r="BN14" s="129">
        <v>336</v>
      </c>
      <c r="BO14" s="129">
        <v>354</v>
      </c>
      <c r="BP14" s="129">
        <v>131</v>
      </c>
      <c r="BQ14" s="129">
        <v>98</v>
      </c>
      <c r="BR14" s="129">
        <v>23</v>
      </c>
      <c r="BS14" s="129" t="s">
        <v>352</v>
      </c>
      <c r="BT14" s="129" t="s">
        <v>353</v>
      </c>
      <c r="BU14" s="129">
        <v>690</v>
      </c>
      <c r="BV14" s="129">
        <v>24</v>
      </c>
      <c r="BW14" s="129" t="s">
        <v>331</v>
      </c>
      <c r="BX14" s="201" t="s">
        <v>331</v>
      </c>
    </row>
    <row r="15" spans="1:76" ht="27.75" customHeight="1" thickBot="1" x14ac:dyDescent="0.3">
      <c r="B15" s="72"/>
      <c r="C15" s="72"/>
      <c r="D15" s="72"/>
      <c r="E15" s="72"/>
      <c r="F15" s="72"/>
      <c r="G15" s="115"/>
      <c r="H15" s="113"/>
      <c r="I15" s="113"/>
      <c r="J15" s="114"/>
      <c r="K15" s="72"/>
      <c r="M15" s="331"/>
      <c r="N15" s="332"/>
      <c r="O15" s="332"/>
      <c r="P15" s="332"/>
      <c r="Q15" s="332"/>
      <c r="R15" s="332"/>
      <c r="S15" s="332"/>
      <c r="T15" s="332"/>
      <c r="U15" s="332"/>
      <c r="V15" s="332"/>
      <c r="W15" s="332"/>
      <c r="X15" s="332"/>
      <c r="Y15" s="332"/>
      <c r="Z15" s="332"/>
      <c r="AA15" s="332"/>
      <c r="AB15" s="333"/>
      <c r="AE15" s="72"/>
      <c r="AF15" s="72"/>
      <c r="AG15" s="72"/>
      <c r="AH15" s="72"/>
      <c r="AI15" s="72"/>
      <c r="AJ15" s="115"/>
      <c r="AK15" s="113"/>
      <c r="AL15" s="113"/>
      <c r="AM15" s="114"/>
      <c r="AN15" s="72"/>
      <c r="AQ15" s="322"/>
      <c r="AR15" s="323"/>
      <c r="AS15" s="323"/>
      <c r="AT15" s="323"/>
      <c r="AU15" s="323"/>
      <c r="AV15" s="323"/>
      <c r="AW15" s="323"/>
      <c r="AX15" s="323"/>
      <c r="AY15" s="323"/>
      <c r="AZ15" s="323"/>
      <c r="BA15" s="323"/>
      <c r="BB15" s="323"/>
      <c r="BC15" s="323"/>
      <c r="BD15" s="323"/>
      <c r="BE15" s="323"/>
      <c r="BF15" s="324"/>
      <c r="BH15" s="200">
        <v>40</v>
      </c>
      <c r="BI15" s="217">
        <v>9</v>
      </c>
      <c r="BJ15" s="61">
        <v>6</v>
      </c>
      <c r="BK15" s="125"/>
      <c r="BL15" s="125"/>
      <c r="BM15" s="132" t="s">
        <v>65</v>
      </c>
      <c r="BN15" s="129">
        <v>208</v>
      </c>
      <c r="BO15" s="129">
        <v>223</v>
      </c>
      <c r="BP15" s="129">
        <v>33</v>
      </c>
      <c r="BQ15" s="129">
        <v>121</v>
      </c>
      <c r="BR15" s="129">
        <v>59</v>
      </c>
      <c r="BS15" s="129" t="s">
        <v>354</v>
      </c>
      <c r="BT15" s="129" t="s">
        <v>355</v>
      </c>
      <c r="BU15" s="129">
        <v>431</v>
      </c>
      <c r="BV15" s="129">
        <v>17</v>
      </c>
      <c r="BW15" s="129" t="s">
        <v>331</v>
      </c>
      <c r="BX15" s="201" t="s">
        <v>331</v>
      </c>
    </row>
    <row r="16" spans="1:76" ht="27" thickBot="1" x14ac:dyDescent="0.3">
      <c r="A16" s="298" t="s">
        <v>247</v>
      </c>
      <c r="B16" s="299"/>
      <c r="C16" s="299"/>
      <c r="D16" s="299"/>
      <c r="E16" s="299"/>
      <c r="F16" s="299"/>
      <c r="G16" s="299"/>
      <c r="H16" s="299"/>
      <c r="I16" s="299"/>
      <c r="J16" s="299"/>
      <c r="K16" s="300"/>
      <c r="L16" s="155"/>
      <c r="M16" s="331"/>
      <c r="N16" s="332"/>
      <c r="O16" s="332"/>
      <c r="P16" s="332"/>
      <c r="Q16" s="332"/>
      <c r="R16" s="332"/>
      <c r="S16" s="332"/>
      <c r="T16" s="332"/>
      <c r="U16" s="332"/>
      <c r="V16" s="332"/>
      <c r="W16" s="332"/>
      <c r="X16" s="332"/>
      <c r="Y16" s="332"/>
      <c r="Z16" s="332"/>
      <c r="AA16" s="332"/>
      <c r="AB16" s="333"/>
      <c r="AD16" s="298" t="s">
        <v>247</v>
      </c>
      <c r="AE16" s="299"/>
      <c r="AF16" s="299"/>
      <c r="AG16" s="299"/>
      <c r="AH16" s="299"/>
      <c r="AI16" s="299"/>
      <c r="AJ16" s="299"/>
      <c r="AK16" s="299"/>
      <c r="AL16" s="299"/>
      <c r="AM16" s="299"/>
      <c r="AN16" s="300"/>
      <c r="AO16" s="154"/>
      <c r="AQ16" s="322"/>
      <c r="AR16" s="323"/>
      <c r="AS16" s="323"/>
      <c r="AT16" s="323"/>
      <c r="AU16" s="323"/>
      <c r="AV16" s="323"/>
      <c r="AW16" s="323"/>
      <c r="AX16" s="323"/>
      <c r="AY16" s="323"/>
      <c r="AZ16" s="323"/>
      <c r="BA16" s="323"/>
      <c r="BB16" s="323"/>
      <c r="BC16" s="323"/>
      <c r="BD16" s="323"/>
      <c r="BE16" s="323"/>
      <c r="BF16" s="324"/>
      <c r="BH16" s="200">
        <v>40</v>
      </c>
      <c r="BI16" s="217">
        <v>10</v>
      </c>
      <c r="BJ16" s="61">
        <v>6</v>
      </c>
      <c r="BK16" s="124" t="s">
        <v>217</v>
      </c>
      <c r="BL16" s="124"/>
      <c r="BM16" s="133" t="s">
        <v>66</v>
      </c>
      <c r="BN16" s="129">
        <v>240</v>
      </c>
      <c r="BO16" s="129">
        <v>256</v>
      </c>
      <c r="BP16" s="129">
        <v>154</v>
      </c>
      <c r="BQ16" s="129">
        <v>62</v>
      </c>
      <c r="BR16" s="129">
        <v>35</v>
      </c>
      <c r="BS16" s="129" t="s">
        <v>356</v>
      </c>
      <c r="BT16" s="129" t="s">
        <v>357</v>
      </c>
      <c r="BU16" s="129">
        <v>496</v>
      </c>
      <c r="BV16" s="129">
        <v>19</v>
      </c>
      <c r="BW16" s="129" t="s">
        <v>331</v>
      </c>
      <c r="BX16" s="201" t="s">
        <v>331</v>
      </c>
    </row>
    <row r="17" spans="1:76" ht="30.75" thickBot="1" x14ac:dyDescent="0.3">
      <c r="A17" s="142" t="s">
        <v>242</v>
      </c>
      <c r="B17" s="143" t="s">
        <v>243</v>
      </c>
      <c r="C17" s="301" t="s">
        <v>244</v>
      </c>
      <c r="D17" s="302"/>
      <c r="E17" s="302"/>
      <c r="F17" s="303"/>
      <c r="G17" s="143" t="s">
        <v>245</v>
      </c>
      <c r="H17" s="301" t="s">
        <v>243</v>
      </c>
      <c r="I17" s="302"/>
      <c r="J17" s="303"/>
      <c r="K17" s="88" t="s">
        <v>206</v>
      </c>
      <c r="L17" s="155"/>
      <c r="M17" s="331"/>
      <c r="N17" s="332"/>
      <c r="O17" s="332"/>
      <c r="P17" s="332"/>
      <c r="Q17" s="332"/>
      <c r="R17" s="332"/>
      <c r="S17" s="332"/>
      <c r="T17" s="332"/>
      <c r="U17" s="332"/>
      <c r="V17" s="332"/>
      <c r="W17" s="332"/>
      <c r="X17" s="332"/>
      <c r="Y17" s="332"/>
      <c r="Z17" s="332"/>
      <c r="AA17" s="332"/>
      <c r="AB17" s="333"/>
      <c r="AD17" s="142" t="s">
        <v>242</v>
      </c>
      <c r="AE17" s="143" t="s">
        <v>243</v>
      </c>
      <c r="AF17" s="301" t="s">
        <v>244</v>
      </c>
      <c r="AG17" s="302"/>
      <c r="AH17" s="302"/>
      <c r="AI17" s="303"/>
      <c r="AJ17" s="143" t="s">
        <v>245</v>
      </c>
      <c r="AK17" s="301" t="s">
        <v>243</v>
      </c>
      <c r="AL17" s="302"/>
      <c r="AM17" s="303"/>
      <c r="AN17" s="88" t="s">
        <v>206</v>
      </c>
      <c r="AO17" s="154"/>
      <c r="AQ17" s="322"/>
      <c r="AR17" s="323"/>
      <c r="AS17" s="323"/>
      <c r="AT17" s="323"/>
      <c r="AU17" s="323"/>
      <c r="AV17" s="323"/>
      <c r="AW17" s="323"/>
      <c r="AX17" s="323"/>
      <c r="AY17" s="323"/>
      <c r="AZ17" s="323"/>
      <c r="BA17" s="323"/>
      <c r="BB17" s="323"/>
      <c r="BC17" s="323"/>
      <c r="BD17" s="323"/>
      <c r="BE17" s="323"/>
      <c r="BF17" s="324"/>
      <c r="BH17" s="200">
        <v>40</v>
      </c>
      <c r="BI17" s="217">
        <v>11</v>
      </c>
      <c r="BJ17" s="61">
        <v>3</v>
      </c>
      <c r="BK17" s="125"/>
      <c r="BL17" s="125"/>
      <c r="BM17" s="132" t="s">
        <v>67</v>
      </c>
      <c r="BN17" s="129">
        <v>88</v>
      </c>
      <c r="BO17" s="129">
        <v>102</v>
      </c>
      <c r="BP17" s="129">
        <v>92</v>
      </c>
      <c r="BQ17" s="129">
        <v>27</v>
      </c>
      <c r="BR17" s="129">
        <v>112</v>
      </c>
      <c r="BS17" s="129" t="s">
        <v>358</v>
      </c>
      <c r="BT17" s="129" t="s">
        <v>359</v>
      </c>
      <c r="BU17" s="129">
        <v>190</v>
      </c>
      <c r="BV17" s="129">
        <v>19</v>
      </c>
      <c r="BW17" s="129" t="s">
        <v>331</v>
      </c>
      <c r="BX17" s="201" t="s">
        <v>331</v>
      </c>
    </row>
    <row r="18" spans="1:76" ht="27" customHeight="1" thickBot="1" x14ac:dyDescent="0.3">
      <c r="A18" s="145">
        <v>2</v>
      </c>
      <c r="B18" s="138" t="s">
        <v>237</v>
      </c>
      <c r="C18" s="309" t="s">
        <v>360</v>
      </c>
      <c r="D18" s="309"/>
      <c r="E18" s="309"/>
      <c r="F18" s="309"/>
      <c r="G18" s="144" t="s">
        <v>361</v>
      </c>
      <c r="H18" s="307" t="s">
        <v>362</v>
      </c>
      <c r="I18" s="307"/>
      <c r="J18" s="308"/>
      <c r="K18" s="145" t="s">
        <v>203</v>
      </c>
      <c r="L18" s="136" t="s">
        <v>363</v>
      </c>
      <c r="M18" s="331"/>
      <c r="N18" s="332"/>
      <c r="O18" s="332"/>
      <c r="P18" s="332"/>
      <c r="Q18" s="332"/>
      <c r="R18" s="332"/>
      <c r="S18" s="332"/>
      <c r="T18" s="332"/>
      <c r="U18" s="332"/>
      <c r="V18" s="332"/>
      <c r="W18" s="332"/>
      <c r="X18" s="332"/>
      <c r="Y18" s="332"/>
      <c r="Z18" s="332"/>
      <c r="AA18" s="332"/>
      <c r="AB18" s="333"/>
      <c r="AD18" s="168">
        <v>1</v>
      </c>
      <c r="AE18" s="138" t="s">
        <v>237</v>
      </c>
      <c r="AF18" s="337" t="s">
        <v>364</v>
      </c>
      <c r="AG18" s="337"/>
      <c r="AH18" s="337"/>
      <c r="AI18" s="337"/>
      <c r="AJ18" s="144" t="s">
        <v>361</v>
      </c>
      <c r="AK18" s="307" t="s">
        <v>362</v>
      </c>
      <c r="AL18" s="307"/>
      <c r="AM18" s="308"/>
      <c r="AN18" s="168" t="s">
        <v>203</v>
      </c>
      <c r="AO18" s="136" t="s">
        <v>363</v>
      </c>
      <c r="AQ18" s="322"/>
      <c r="AR18" s="323"/>
      <c r="AS18" s="323"/>
      <c r="AT18" s="323"/>
      <c r="AU18" s="323"/>
      <c r="AV18" s="323"/>
      <c r="AW18" s="323"/>
      <c r="AX18" s="323"/>
      <c r="AY18" s="323"/>
      <c r="AZ18" s="323"/>
      <c r="BA18" s="323"/>
      <c r="BB18" s="323"/>
      <c r="BC18" s="323"/>
      <c r="BD18" s="323"/>
      <c r="BE18" s="323"/>
      <c r="BF18" s="324"/>
      <c r="BH18" s="200">
        <v>40</v>
      </c>
      <c r="BI18" s="217">
        <v>12</v>
      </c>
      <c r="BJ18" s="61">
        <v>6</v>
      </c>
      <c r="BK18" s="124" t="s">
        <v>217</v>
      </c>
      <c r="BL18" s="126" t="s">
        <v>218</v>
      </c>
      <c r="BM18" s="133" t="s">
        <v>68</v>
      </c>
      <c r="BN18" s="129">
        <v>176</v>
      </c>
      <c r="BO18" s="129">
        <v>194</v>
      </c>
      <c r="BP18" s="129">
        <v>65</v>
      </c>
      <c r="BQ18" s="129">
        <v>139</v>
      </c>
      <c r="BR18" s="129">
        <v>109</v>
      </c>
      <c r="BS18" s="129" t="s">
        <v>365</v>
      </c>
      <c r="BT18" s="129" t="s">
        <v>366</v>
      </c>
      <c r="BU18" s="129">
        <v>370</v>
      </c>
      <c r="BV18" s="129">
        <v>28</v>
      </c>
      <c r="BW18" s="129" t="s">
        <v>331</v>
      </c>
      <c r="BX18" s="201" t="s">
        <v>331</v>
      </c>
    </row>
    <row r="19" spans="1:76" ht="27" customHeight="1" thickBot="1" x14ac:dyDescent="0.3">
      <c r="A19" s="262">
        <v>3</v>
      </c>
      <c r="B19" s="270" t="s">
        <v>238</v>
      </c>
      <c r="C19" s="266" t="s">
        <v>360</v>
      </c>
      <c r="D19" s="267"/>
      <c r="E19" s="267"/>
      <c r="F19" s="267"/>
      <c r="G19" s="267"/>
      <c r="H19" s="267"/>
      <c r="I19" s="267"/>
      <c r="J19" s="304" t="s">
        <v>367</v>
      </c>
      <c r="K19" s="262" t="s">
        <v>207</v>
      </c>
      <c r="L19" s="136" t="s">
        <v>363</v>
      </c>
      <c r="M19" s="331"/>
      <c r="N19" s="332"/>
      <c r="O19" s="332"/>
      <c r="P19" s="332"/>
      <c r="Q19" s="332"/>
      <c r="R19" s="332"/>
      <c r="S19" s="332"/>
      <c r="T19" s="332"/>
      <c r="U19" s="332"/>
      <c r="V19" s="332"/>
      <c r="W19" s="332"/>
      <c r="X19" s="332"/>
      <c r="Y19" s="332"/>
      <c r="Z19" s="332"/>
      <c r="AA19" s="332"/>
      <c r="AB19" s="333"/>
      <c r="AD19" s="168">
        <v>2</v>
      </c>
      <c r="AE19" s="169" t="s">
        <v>285</v>
      </c>
      <c r="AF19" s="430" t="s">
        <v>368</v>
      </c>
      <c r="AG19" s="430"/>
      <c r="AH19" s="430"/>
      <c r="AI19" s="430"/>
      <c r="AJ19" s="144" t="s">
        <v>361</v>
      </c>
      <c r="AK19" s="405" t="s">
        <v>369</v>
      </c>
      <c r="AL19" s="405"/>
      <c r="AM19" s="406"/>
      <c r="AN19" s="168" t="s">
        <v>203</v>
      </c>
      <c r="AO19" s="136" t="s">
        <v>363</v>
      </c>
      <c r="AQ19" s="322"/>
      <c r="AR19" s="323"/>
      <c r="AS19" s="323"/>
      <c r="AT19" s="323"/>
      <c r="AU19" s="323"/>
      <c r="AV19" s="323"/>
      <c r="AW19" s="323"/>
      <c r="AX19" s="323"/>
      <c r="AY19" s="323"/>
      <c r="AZ19" s="323"/>
      <c r="BA19" s="323"/>
      <c r="BB19" s="323"/>
      <c r="BC19" s="323"/>
      <c r="BD19" s="323"/>
      <c r="BE19" s="323"/>
      <c r="BF19" s="324"/>
      <c r="BH19" s="200">
        <v>40</v>
      </c>
      <c r="BI19" s="217">
        <v>13</v>
      </c>
      <c r="BJ19" s="61">
        <v>6</v>
      </c>
      <c r="BK19" s="125"/>
      <c r="BL19" s="125"/>
      <c r="BM19" s="132" t="s">
        <v>66</v>
      </c>
      <c r="BN19" s="129">
        <v>240</v>
      </c>
      <c r="BO19" s="129">
        <v>259</v>
      </c>
      <c r="BP19" s="129">
        <v>204</v>
      </c>
      <c r="BQ19" s="129">
        <v>30</v>
      </c>
      <c r="BR19" s="129">
        <v>61</v>
      </c>
      <c r="BS19" s="129" t="s">
        <v>370</v>
      </c>
      <c r="BT19" s="129" t="s">
        <v>371</v>
      </c>
      <c r="BU19" s="129">
        <v>499</v>
      </c>
      <c r="BV19" s="129">
        <v>22</v>
      </c>
      <c r="BW19" s="129" t="s">
        <v>331</v>
      </c>
      <c r="BX19" s="201" t="s">
        <v>331</v>
      </c>
    </row>
    <row r="20" spans="1:76" ht="27" customHeight="1" thickBot="1" x14ac:dyDescent="0.3">
      <c r="A20" s="263"/>
      <c r="B20" s="271"/>
      <c r="C20" s="264" t="s">
        <v>372</v>
      </c>
      <c r="D20" s="265"/>
      <c r="E20" s="265"/>
      <c r="F20" s="265"/>
      <c r="G20" s="265"/>
      <c r="H20" s="265"/>
      <c r="I20" s="265"/>
      <c r="J20" s="305"/>
      <c r="K20" s="263"/>
      <c r="L20" s="155"/>
      <c r="M20" s="331"/>
      <c r="N20" s="332"/>
      <c r="O20" s="332"/>
      <c r="P20" s="332"/>
      <c r="Q20" s="332"/>
      <c r="R20" s="332"/>
      <c r="S20" s="332"/>
      <c r="T20" s="332"/>
      <c r="U20" s="332"/>
      <c r="V20" s="332"/>
      <c r="W20" s="332"/>
      <c r="X20" s="332"/>
      <c r="Y20" s="332"/>
      <c r="Z20" s="332"/>
      <c r="AA20" s="332"/>
      <c r="AB20" s="333"/>
      <c r="AD20" s="262">
        <v>3</v>
      </c>
      <c r="AE20" s="284" t="s">
        <v>286</v>
      </c>
      <c r="AF20" s="278" t="s">
        <v>373</v>
      </c>
      <c r="AG20" s="279"/>
      <c r="AH20" s="279"/>
      <c r="AI20" s="280"/>
      <c r="AJ20" s="144" t="s">
        <v>374</v>
      </c>
      <c r="AK20" s="268" t="s">
        <v>375</v>
      </c>
      <c r="AL20" s="268"/>
      <c r="AM20" s="269"/>
      <c r="AN20" s="345" t="s">
        <v>248</v>
      </c>
      <c r="AO20" s="136" t="s">
        <v>363</v>
      </c>
      <c r="AQ20" s="322"/>
      <c r="AR20" s="323"/>
      <c r="AS20" s="323"/>
      <c r="AT20" s="323"/>
      <c r="AU20" s="323"/>
      <c r="AV20" s="323"/>
      <c r="AW20" s="323"/>
      <c r="AX20" s="323"/>
      <c r="AY20" s="323"/>
      <c r="AZ20" s="323"/>
      <c r="BA20" s="323"/>
      <c r="BB20" s="323"/>
      <c r="BC20" s="323"/>
      <c r="BD20" s="323"/>
      <c r="BE20" s="323"/>
      <c r="BF20" s="324"/>
      <c r="BH20" s="200">
        <v>40</v>
      </c>
      <c r="BI20" s="217">
        <v>14</v>
      </c>
      <c r="BJ20" s="61">
        <v>1</v>
      </c>
      <c r="BK20" s="124" t="s">
        <v>217</v>
      </c>
      <c r="BL20" s="124"/>
      <c r="BM20" s="133" t="s">
        <v>39</v>
      </c>
      <c r="BN20" s="129">
        <v>40</v>
      </c>
      <c r="BO20" s="129">
        <v>55</v>
      </c>
      <c r="BP20" s="129">
        <v>174</v>
      </c>
      <c r="BQ20" s="129">
        <v>91</v>
      </c>
      <c r="BR20" s="129">
        <v>52</v>
      </c>
      <c r="BS20" s="129" t="s">
        <v>376</v>
      </c>
      <c r="BT20" s="129" t="s">
        <v>377</v>
      </c>
      <c r="BU20" s="129">
        <v>95</v>
      </c>
      <c r="BV20" s="129">
        <v>14</v>
      </c>
      <c r="BW20" s="129">
        <v>55</v>
      </c>
      <c r="BX20" s="201" t="s">
        <v>331</v>
      </c>
    </row>
    <row r="21" spans="1:76" ht="27" customHeight="1" thickBot="1" x14ac:dyDescent="0.3">
      <c r="A21" s="145">
        <v>4</v>
      </c>
      <c r="B21" s="137" t="s">
        <v>235</v>
      </c>
      <c r="C21" s="272" t="s">
        <v>271</v>
      </c>
      <c r="D21" s="273"/>
      <c r="E21" s="273"/>
      <c r="F21" s="273"/>
      <c r="G21" s="273"/>
      <c r="H21" s="273"/>
      <c r="I21" s="273"/>
      <c r="J21" s="274"/>
      <c r="K21" s="145" t="s">
        <v>236</v>
      </c>
      <c r="L21" s="155"/>
      <c r="M21" s="331"/>
      <c r="N21" s="332"/>
      <c r="O21" s="332"/>
      <c r="P21" s="332"/>
      <c r="Q21" s="332"/>
      <c r="R21" s="332"/>
      <c r="S21" s="332"/>
      <c r="T21" s="332"/>
      <c r="U21" s="332"/>
      <c r="V21" s="332"/>
      <c r="W21" s="332"/>
      <c r="X21" s="332"/>
      <c r="Y21" s="332"/>
      <c r="Z21" s="332"/>
      <c r="AA21" s="332"/>
      <c r="AB21" s="333"/>
      <c r="AD21" s="263"/>
      <c r="AE21" s="285"/>
      <c r="AF21" s="281"/>
      <c r="AG21" s="282"/>
      <c r="AH21" s="282"/>
      <c r="AI21" s="283"/>
      <c r="AJ21" s="144" t="s">
        <v>361</v>
      </c>
      <c r="AK21" s="268" t="s">
        <v>369</v>
      </c>
      <c r="AL21" s="268"/>
      <c r="AM21" s="269"/>
      <c r="AN21" s="263"/>
      <c r="AO21" s="136" t="s">
        <v>363</v>
      </c>
      <c r="AQ21" s="322"/>
      <c r="AR21" s="323"/>
      <c r="AS21" s="323"/>
      <c r="AT21" s="323"/>
      <c r="AU21" s="323"/>
      <c r="AV21" s="323"/>
      <c r="AW21" s="323"/>
      <c r="AX21" s="323"/>
      <c r="AY21" s="323"/>
      <c r="AZ21" s="323"/>
      <c r="BA21" s="323"/>
      <c r="BB21" s="323"/>
      <c r="BC21" s="323"/>
      <c r="BD21" s="323"/>
      <c r="BE21" s="323"/>
      <c r="BF21" s="324"/>
      <c r="BH21" s="200">
        <v>40</v>
      </c>
      <c r="BI21" s="217">
        <v>15</v>
      </c>
      <c r="BJ21" s="61">
        <v>6</v>
      </c>
      <c r="BK21" s="125"/>
      <c r="BL21" s="125"/>
      <c r="BM21" s="132" t="s">
        <v>69</v>
      </c>
      <c r="BN21" s="129">
        <v>208</v>
      </c>
      <c r="BO21" s="129">
        <v>229</v>
      </c>
      <c r="BP21" s="129">
        <v>83</v>
      </c>
      <c r="BQ21" s="129">
        <v>39</v>
      </c>
      <c r="BR21" s="129">
        <v>13</v>
      </c>
      <c r="BS21" s="129" t="s">
        <v>378</v>
      </c>
      <c r="BT21" s="129" t="s">
        <v>379</v>
      </c>
      <c r="BU21" s="129">
        <v>437</v>
      </c>
      <c r="BV21" s="129">
        <v>23</v>
      </c>
      <c r="BW21" s="129" t="s">
        <v>331</v>
      </c>
      <c r="BX21" s="201" t="s">
        <v>331</v>
      </c>
    </row>
    <row r="22" spans="1:76" ht="29.25" customHeight="1" thickBot="1" x14ac:dyDescent="0.3">
      <c r="A22" s="145">
        <v>5</v>
      </c>
      <c r="B22" s="139" t="s">
        <v>222</v>
      </c>
      <c r="C22" s="306" t="s">
        <v>380</v>
      </c>
      <c r="D22" s="306"/>
      <c r="E22" s="306"/>
      <c r="F22" s="306"/>
      <c r="G22" s="144" t="s">
        <v>361</v>
      </c>
      <c r="H22" s="405" t="s">
        <v>381</v>
      </c>
      <c r="I22" s="405"/>
      <c r="J22" s="406"/>
      <c r="K22" s="145" t="s">
        <v>203</v>
      </c>
      <c r="L22" s="136" t="s">
        <v>363</v>
      </c>
      <c r="M22" s="331"/>
      <c r="N22" s="332"/>
      <c r="O22" s="332"/>
      <c r="P22" s="332"/>
      <c r="Q22" s="332"/>
      <c r="R22" s="332"/>
      <c r="S22" s="332"/>
      <c r="T22" s="332"/>
      <c r="U22" s="332"/>
      <c r="V22" s="332"/>
      <c r="W22" s="332"/>
      <c r="X22" s="332"/>
      <c r="Y22" s="332"/>
      <c r="Z22" s="332"/>
      <c r="AA22" s="332"/>
      <c r="AB22" s="333"/>
      <c r="AE22" s="400" t="s">
        <v>274</v>
      </c>
      <c r="AF22" s="401"/>
      <c r="AG22" s="401"/>
      <c r="AH22" s="401"/>
      <c r="AI22" s="401"/>
      <c r="AJ22" s="401"/>
      <c r="AK22" s="401"/>
      <c r="AL22" s="401"/>
      <c r="AM22" s="401"/>
      <c r="AN22" s="402"/>
      <c r="AQ22" s="322"/>
      <c r="AR22" s="323"/>
      <c r="AS22" s="323"/>
      <c r="AT22" s="323"/>
      <c r="AU22" s="323"/>
      <c r="AV22" s="323"/>
      <c r="AW22" s="323"/>
      <c r="AX22" s="323"/>
      <c r="AY22" s="323"/>
      <c r="AZ22" s="323"/>
      <c r="BA22" s="323"/>
      <c r="BB22" s="323"/>
      <c r="BC22" s="323"/>
      <c r="BD22" s="323"/>
      <c r="BE22" s="323"/>
      <c r="BF22" s="324"/>
      <c r="BH22" s="200">
        <v>40</v>
      </c>
      <c r="BI22" s="217">
        <v>16</v>
      </c>
      <c r="BJ22" s="61">
        <v>8</v>
      </c>
      <c r="BK22" s="124" t="s">
        <v>217</v>
      </c>
      <c r="BL22" s="126" t="s">
        <v>218</v>
      </c>
      <c r="BM22" s="132" t="s">
        <v>70</v>
      </c>
      <c r="BN22" s="129">
        <v>288</v>
      </c>
      <c r="BO22" s="129">
        <v>312</v>
      </c>
      <c r="BP22" s="129">
        <v>122</v>
      </c>
      <c r="BQ22" s="129">
        <v>52</v>
      </c>
      <c r="BR22" s="129">
        <v>37</v>
      </c>
      <c r="BS22" s="129" t="s">
        <v>382</v>
      </c>
      <c r="BT22" s="129" t="s">
        <v>383</v>
      </c>
      <c r="BU22" s="129">
        <v>600</v>
      </c>
      <c r="BV22" s="129">
        <v>24</v>
      </c>
      <c r="BW22" s="129" t="s">
        <v>331</v>
      </c>
      <c r="BX22" s="201" t="s">
        <v>331</v>
      </c>
    </row>
    <row r="23" spans="1:76" ht="27" customHeight="1" thickBot="1" x14ac:dyDescent="0.3">
      <c r="A23" s="145">
        <v>6</v>
      </c>
      <c r="B23" s="140" t="s">
        <v>221</v>
      </c>
      <c r="C23" s="310" t="s">
        <v>384</v>
      </c>
      <c r="D23" s="310"/>
      <c r="E23" s="310"/>
      <c r="F23" s="310"/>
      <c r="G23" s="144" t="s">
        <v>374</v>
      </c>
      <c r="H23" s="268" t="s">
        <v>385</v>
      </c>
      <c r="I23" s="268"/>
      <c r="J23" s="269"/>
      <c r="K23" s="145" t="s">
        <v>204</v>
      </c>
      <c r="L23" s="136" t="s">
        <v>363</v>
      </c>
      <c r="M23" s="331"/>
      <c r="N23" s="332"/>
      <c r="O23" s="332"/>
      <c r="P23" s="332"/>
      <c r="Q23" s="332"/>
      <c r="R23" s="332"/>
      <c r="S23" s="332"/>
      <c r="T23" s="332"/>
      <c r="U23" s="332"/>
      <c r="V23" s="332"/>
      <c r="W23" s="332"/>
      <c r="X23" s="332"/>
      <c r="Y23" s="332"/>
      <c r="Z23" s="332"/>
      <c r="AA23" s="332"/>
      <c r="AB23" s="333"/>
      <c r="AI23" s="403"/>
      <c r="AJ23" s="403"/>
      <c r="AQ23" s="322"/>
      <c r="AR23" s="323"/>
      <c r="AS23" s="323"/>
      <c r="AT23" s="323"/>
      <c r="AU23" s="323"/>
      <c r="AV23" s="323"/>
      <c r="AW23" s="323"/>
      <c r="AX23" s="323"/>
      <c r="AY23" s="323"/>
      <c r="AZ23" s="323"/>
      <c r="BA23" s="323"/>
      <c r="BB23" s="323"/>
      <c r="BC23" s="323"/>
      <c r="BD23" s="323"/>
      <c r="BE23" s="323"/>
      <c r="BF23" s="324"/>
      <c r="BH23" s="200">
        <v>40</v>
      </c>
      <c r="BI23" s="217">
        <v>17</v>
      </c>
      <c r="BJ23" s="61">
        <v>5</v>
      </c>
      <c r="BK23" s="124" t="s">
        <v>217</v>
      </c>
      <c r="BL23" s="124"/>
      <c r="BM23" s="132" t="s">
        <v>71</v>
      </c>
      <c r="BN23" s="129">
        <v>168</v>
      </c>
      <c r="BO23" s="129">
        <v>190</v>
      </c>
      <c r="BP23" s="129">
        <v>174</v>
      </c>
      <c r="BQ23" s="129">
        <v>89</v>
      </c>
      <c r="BR23" s="129">
        <v>164</v>
      </c>
      <c r="BS23" s="129" t="s">
        <v>386</v>
      </c>
      <c r="BT23" s="129" t="s">
        <v>387</v>
      </c>
      <c r="BU23" s="129">
        <v>358</v>
      </c>
      <c r="BV23" s="129">
        <v>25</v>
      </c>
      <c r="BW23" s="129" t="s">
        <v>331</v>
      </c>
      <c r="BX23" s="201" t="s">
        <v>331</v>
      </c>
    </row>
    <row r="24" spans="1:76" ht="27" customHeight="1" thickBot="1" x14ac:dyDescent="0.3">
      <c r="A24" s="262">
        <v>7</v>
      </c>
      <c r="B24" s="284" t="s">
        <v>223</v>
      </c>
      <c r="C24" s="278" t="s">
        <v>388</v>
      </c>
      <c r="D24" s="279"/>
      <c r="E24" s="279"/>
      <c r="F24" s="280"/>
      <c r="G24" s="144" t="s">
        <v>374</v>
      </c>
      <c r="H24" s="268" t="s">
        <v>385</v>
      </c>
      <c r="I24" s="268"/>
      <c r="J24" s="269"/>
      <c r="K24" s="345" t="s">
        <v>248</v>
      </c>
      <c r="L24" s="136" t="s">
        <v>363</v>
      </c>
      <c r="M24" s="331"/>
      <c r="N24" s="332"/>
      <c r="O24" s="332"/>
      <c r="P24" s="332"/>
      <c r="Q24" s="332"/>
      <c r="R24" s="332"/>
      <c r="S24" s="332"/>
      <c r="T24" s="332"/>
      <c r="U24" s="332"/>
      <c r="V24" s="332"/>
      <c r="W24" s="332"/>
      <c r="X24" s="332"/>
      <c r="Y24" s="332"/>
      <c r="Z24" s="332"/>
      <c r="AA24" s="332"/>
      <c r="AB24" s="333"/>
      <c r="AO24" s="154"/>
      <c r="AQ24" s="322"/>
      <c r="AR24" s="323"/>
      <c r="AS24" s="323"/>
      <c r="AT24" s="323"/>
      <c r="AU24" s="323"/>
      <c r="AV24" s="323"/>
      <c r="AW24" s="323"/>
      <c r="AX24" s="323"/>
      <c r="AY24" s="323"/>
      <c r="AZ24" s="323"/>
      <c r="BA24" s="323"/>
      <c r="BB24" s="323"/>
      <c r="BC24" s="323"/>
      <c r="BD24" s="323"/>
      <c r="BE24" s="323"/>
      <c r="BF24" s="324"/>
      <c r="BH24" s="200">
        <v>40</v>
      </c>
      <c r="BI24" s="217">
        <v>18</v>
      </c>
      <c r="BJ24" s="61">
        <v>10</v>
      </c>
      <c r="BK24" s="125"/>
      <c r="BL24" s="125"/>
      <c r="BM24" s="132" t="s">
        <v>72</v>
      </c>
      <c r="BN24" s="129">
        <v>336</v>
      </c>
      <c r="BO24" s="129">
        <v>364</v>
      </c>
      <c r="BP24" s="129">
        <v>263</v>
      </c>
      <c r="BQ24" s="129">
        <v>253</v>
      </c>
      <c r="BR24" s="129">
        <v>139</v>
      </c>
      <c r="BS24" s="129" t="s">
        <v>389</v>
      </c>
      <c r="BT24" s="129" t="s">
        <v>390</v>
      </c>
      <c r="BU24" s="129">
        <v>700</v>
      </c>
      <c r="BV24" s="129">
        <v>25</v>
      </c>
      <c r="BW24" s="129" t="s">
        <v>331</v>
      </c>
      <c r="BX24" s="201" t="s">
        <v>331</v>
      </c>
    </row>
    <row r="25" spans="1:76" ht="27" customHeight="1" thickBot="1" x14ac:dyDescent="0.3">
      <c r="A25" s="263"/>
      <c r="B25" s="285"/>
      <c r="C25" s="281"/>
      <c r="D25" s="282"/>
      <c r="E25" s="282"/>
      <c r="F25" s="283"/>
      <c r="G25" s="144" t="s">
        <v>391</v>
      </c>
      <c r="H25" s="268" t="s">
        <v>392</v>
      </c>
      <c r="I25" s="268"/>
      <c r="J25" s="269"/>
      <c r="K25" s="263"/>
      <c r="L25" s="136" t="s">
        <v>393</v>
      </c>
      <c r="M25" s="331"/>
      <c r="N25" s="332"/>
      <c r="O25" s="332"/>
      <c r="P25" s="332"/>
      <c r="Q25" s="332"/>
      <c r="R25" s="332"/>
      <c r="S25" s="332"/>
      <c r="T25" s="332"/>
      <c r="U25" s="332"/>
      <c r="V25" s="332"/>
      <c r="W25" s="332"/>
      <c r="X25" s="332"/>
      <c r="Y25" s="332"/>
      <c r="Z25" s="332"/>
      <c r="AA25" s="332"/>
      <c r="AB25" s="333"/>
      <c r="AF25" s="440" t="s">
        <v>208</v>
      </c>
      <c r="AG25" s="440"/>
      <c r="AH25" s="440"/>
      <c r="AI25" s="440"/>
      <c r="AJ25" s="440"/>
      <c r="AK25" s="440"/>
      <c r="AO25" s="154"/>
      <c r="AQ25" s="322"/>
      <c r="AR25" s="323"/>
      <c r="AS25" s="323"/>
      <c r="AT25" s="323"/>
      <c r="AU25" s="323"/>
      <c r="AV25" s="323"/>
      <c r="AW25" s="323"/>
      <c r="AX25" s="323"/>
      <c r="AY25" s="323"/>
      <c r="AZ25" s="323"/>
      <c r="BA25" s="323"/>
      <c r="BB25" s="323"/>
      <c r="BC25" s="323"/>
      <c r="BD25" s="323"/>
      <c r="BE25" s="323"/>
      <c r="BF25" s="324"/>
      <c r="BH25" s="200">
        <v>40</v>
      </c>
      <c r="BI25" s="217">
        <v>19</v>
      </c>
      <c r="BJ25" s="61">
        <v>2</v>
      </c>
      <c r="BK25" s="125"/>
      <c r="BL25" s="125"/>
      <c r="BM25" s="132" t="s">
        <v>60</v>
      </c>
      <c r="BN25" s="129">
        <v>80</v>
      </c>
      <c r="BO25" s="129">
        <v>101</v>
      </c>
      <c r="BP25" s="129">
        <v>10</v>
      </c>
      <c r="BQ25" s="129">
        <v>392</v>
      </c>
      <c r="BR25" s="129">
        <v>317</v>
      </c>
      <c r="BS25" s="129" t="s">
        <v>394</v>
      </c>
      <c r="BT25" s="129" t="s">
        <v>395</v>
      </c>
      <c r="BU25" s="129">
        <v>181</v>
      </c>
      <c r="BV25" s="129">
        <v>10</v>
      </c>
      <c r="BW25" s="129" t="s">
        <v>331</v>
      </c>
      <c r="BX25" s="201">
        <v>101</v>
      </c>
    </row>
    <row r="26" spans="1:76" ht="24.75" customHeight="1" thickBot="1" x14ac:dyDescent="0.3">
      <c r="A26" s="145">
        <v>8</v>
      </c>
      <c r="B26" s="141" t="s">
        <v>261</v>
      </c>
      <c r="C26" s="379" t="s">
        <v>396</v>
      </c>
      <c r="D26" s="379"/>
      <c r="E26" s="379"/>
      <c r="F26" s="379"/>
      <c r="G26" s="144" t="s">
        <v>374</v>
      </c>
      <c r="H26" s="268" t="s">
        <v>397</v>
      </c>
      <c r="I26" s="268"/>
      <c r="J26" s="269"/>
      <c r="K26" s="145" t="s">
        <v>204</v>
      </c>
      <c r="L26" s="136" t="s">
        <v>363</v>
      </c>
      <c r="M26" s="334"/>
      <c r="N26" s="335"/>
      <c r="O26" s="335"/>
      <c r="P26" s="335"/>
      <c r="Q26" s="335"/>
      <c r="R26" s="335"/>
      <c r="S26" s="335"/>
      <c r="T26" s="335"/>
      <c r="U26" s="335"/>
      <c r="V26" s="335"/>
      <c r="W26" s="335"/>
      <c r="X26" s="335"/>
      <c r="Y26" s="335"/>
      <c r="Z26" s="335"/>
      <c r="AA26" s="335"/>
      <c r="AB26" s="336"/>
      <c r="AF26" s="441"/>
      <c r="AG26" s="441"/>
      <c r="AH26" s="441"/>
      <c r="AI26" s="441"/>
      <c r="AJ26" s="441"/>
      <c r="AK26" s="441"/>
      <c r="AO26" s="154"/>
      <c r="AQ26" s="325"/>
      <c r="AR26" s="326"/>
      <c r="AS26" s="326"/>
      <c r="AT26" s="326"/>
      <c r="AU26" s="326"/>
      <c r="AV26" s="326"/>
      <c r="AW26" s="326"/>
      <c r="AX26" s="326"/>
      <c r="AY26" s="326"/>
      <c r="AZ26" s="326"/>
      <c r="BA26" s="326"/>
      <c r="BB26" s="326"/>
      <c r="BC26" s="326"/>
      <c r="BD26" s="326"/>
      <c r="BE26" s="326"/>
      <c r="BF26" s="327"/>
      <c r="BH26" s="200">
        <v>40</v>
      </c>
      <c r="BI26" s="217">
        <v>20</v>
      </c>
      <c r="BJ26" s="61">
        <v>3</v>
      </c>
      <c r="BK26" s="124" t="s">
        <v>217</v>
      </c>
      <c r="BL26" s="124"/>
      <c r="BM26" s="132" t="s">
        <v>73</v>
      </c>
      <c r="BN26" s="129">
        <v>88</v>
      </c>
      <c r="BO26" s="129">
        <v>111</v>
      </c>
      <c r="BP26" s="129">
        <v>402</v>
      </c>
      <c r="BQ26" s="129">
        <v>75</v>
      </c>
      <c r="BR26" s="129">
        <v>171</v>
      </c>
      <c r="BS26" s="129" t="s">
        <v>398</v>
      </c>
      <c r="BT26" s="129" t="s">
        <v>399</v>
      </c>
      <c r="BU26" s="129">
        <v>199</v>
      </c>
      <c r="BV26" s="129">
        <v>19</v>
      </c>
      <c r="BW26" s="129" t="s">
        <v>331</v>
      </c>
      <c r="BX26" s="201" t="s">
        <v>331</v>
      </c>
    </row>
    <row r="27" spans="1:76" ht="33" customHeight="1" thickBot="1" x14ac:dyDescent="0.4">
      <c r="A27" s="145">
        <v>9</v>
      </c>
      <c r="B27" s="138" t="s">
        <v>262</v>
      </c>
      <c r="C27" s="380" t="s">
        <v>400</v>
      </c>
      <c r="D27" s="380"/>
      <c r="E27" s="380"/>
      <c r="F27" s="380"/>
      <c r="G27" s="144" t="s">
        <v>374</v>
      </c>
      <c r="H27" s="268" t="s">
        <v>401</v>
      </c>
      <c r="I27" s="268"/>
      <c r="J27" s="269"/>
      <c r="K27" s="145" t="s">
        <v>205</v>
      </c>
      <c r="L27" s="136" t="s">
        <v>363</v>
      </c>
      <c r="M27" s="223" t="s">
        <v>331</v>
      </c>
      <c r="N27" s="224"/>
      <c r="O27" s="224"/>
      <c r="P27" s="224"/>
      <c r="Q27" s="224"/>
      <c r="R27" s="224"/>
      <c r="S27" s="224"/>
      <c r="T27" s="224"/>
      <c r="U27" s="224"/>
      <c r="V27" s="224"/>
      <c r="W27" s="224"/>
      <c r="X27" s="224"/>
      <c r="Y27" s="224"/>
      <c r="Z27" s="224"/>
      <c r="AA27" s="224"/>
      <c r="AB27" s="225"/>
      <c r="AF27" s="404" t="s">
        <v>46</v>
      </c>
      <c r="AG27" s="404"/>
      <c r="AH27" s="404" t="s">
        <v>45</v>
      </c>
      <c r="AI27" s="404"/>
      <c r="AJ27" s="404" t="s">
        <v>44</v>
      </c>
      <c r="AK27" s="404"/>
      <c r="AO27" s="154"/>
      <c r="AQ27" s="223" t="s">
        <v>402</v>
      </c>
      <c r="AR27" s="224"/>
      <c r="AS27" s="224"/>
      <c r="AT27" s="224"/>
      <c r="AU27" s="224"/>
      <c r="AV27" s="224"/>
      <c r="AW27" s="224"/>
      <c r="AX27" s="224"/>
      <c r="AY27" s="224"/>
      <c r="AZ27" s="224"/>
      <c r="BA27" s="224"/>
      <c r="BB27" s="224"/>
      <c r="BC27" s="224"/>
      <c r="BD27" s="224"/>
      <c r="BE27" s="224"/>
      <c r="BF27" s="225"/>
      <c r="BH27" s="200">
        <v>40</v>
      </c>
      <c r="BI27" s="217">
        <v>21</v>
      </c>
      <c r="BJ27" s="61">
        <v>12</v>
      </c>
      <c r="BK27" s="124" t="s">
        <v>217</v>
      </c>
      <c r="BL27" s="124"/>
      <c r="BM27" s="132" t="s">
        <v>74</v>
      </c>
      <c r="BN27" s="129">
        <v>480</v>
      </c>
      <c r="BO27" s="129">
        <v>513</v>
      </c>
      <c r="BP27" s="129">
        <v>327</v>
      </c>
      <c r="BQ27" s="129">
        <v>246</v>
      </c>
      <c r="BR27" s="129">
        <v>196</v>
      </c>
      <c r="BS27" s="129" t="s">
        <v>403</v>
      </c>
      <c r="BT27" s="129" t="s">
        <v>404</v>
      </c>
      <c r="BU27" s="129">
        <v>993</v>
      </c>
      <c r="BV27" s="129">
        <v>21</v>
      </c>
      <c r="BW27" s="129">
        <v>513</v>
      </c>
      <c r="BX27" s="201" t="s">
        <v>331</v>
      </c>
    </row>
    <row r="28" spans="1:76" ht="30.75" customHeight="1" thickBot="1" x14ac:dyDescent="0.3">
      <c r="A28" s="156" t="s">
        <v>253</v>
      </c>
      <c r="B28" s="141" t="s">
        <v>251</v>
      </c>
      <c r="C28" s="389" t="s">
        <v>405</v>
      </c>
      <c r="D28" s="389"/>
      <c r="E28" s="389"/>
      <c r="F28" s="389"/>
      <c r="G28" s="144" t="s">
        <v>374</v>
      </c>
      <c r="H28" s="268" t="s">
        <v>406</v>
      </c>
      <c r="I28" s="268"/>
      <c r="J28" s="269"/>
      <c r="K28" s="153" t="s">
        <v>204</v>
      </c>
      <c r="L28" s="136" t="s">
        <v>363</v>
      </c>
      <c r="M28" s="223" t="s">
        <v>361</v>
      </c>
      <c r="N28" s="224"/>
      <c r="O28" s="224"/>
      <c r="P28" s="224"/>
      <c r="Q28" s="224"/>
      <c r="R28" s="224"/>
      <c r="S28" s="224"/>
      <c r="T28" s="224"/>
      <c r="U28" s="224"/>
      <c r="V28" s="224"/>
      <c r="W28" s="224"/>
      <c r="X28" s="224"/>
      <c r="Y28" s="224"/>
      <c r="Z28" s="224"/>
      <c r="AA28" s="224"/>
      <c r="AB28" s="225"/>
      <c r="AF28" s="435">
        <v>57</v>
      </c>
      <c r="AG28" s="435"/>
      <c r="AH28" s="435">
        <v>54</v>
      </c>
      <c r="AI28" s="435"/>
      <c r="AJ28" s="435">
        <v>98</v>
      </c>
      <c r="AK28" s="435"/>
      <c r="AO28" s="154"/>
      <c r="AQ28" s="223" t="s">
        <v>361</v>
      </c>
      <c r="AR28" s="224"/>
      <c r="AS28" s="224"/>
      <c r="AT28" s="224"/>
      <c r="AU28" s="224"/>
      <c r="AV28" s="224"/>
      <c r="AW28" s="224"/>
      <c r="AX28" s="224"/>
      <c r="AY28" s="224"/>
      <c r="AZ28" s="224"/>
      <c r="BA28" s="224"/>
      <c r="BB28" s="224"/>
      <c r="BC28" s="224"/>
      <c r="BD28" s="224"/>
      <c r="BE28" s="224"/>
      <c r="BF28" s="225"/>
      <c r="BH28" s="200">
        <v>40</v>
      </c>
      <c r="BI28" s="217">
        <v>22</v>
      </c>
      <c r="BJ28" s="61">
        <v>4</v>
      </c>
      <c r="BK28" s="124" t="s">
        <v>217</v>
      </c>
      <c r="BL28" s="124"/>
      <c r="BM28" s="132" t="s">
        <v>75</v>
      </c>
      <c r="BN28" s="129">
        <v>160</v>
      </c>
      <c r="BO28" s="129">
        <v>186</v>
      </c>
      <c r="BP28" s="129">
        <v>81</v>
      </c>
      <c r="BQ28" s="129">
        <v>50</v>
      </c>
      <c r="BR28" s="129">
        <v>175</v>
      </c>
      <c r="BS28" s="129" t="s">
        <v>407</v>
      </c>
      <c r="BT28" s="129" t="s">
        <v>408</v>
      </c>
      <c r="BU28" s="129">
        <v>346</v>
      </c>
      <c r="BV28" s="129">
        <v>22</v>
      </c>
      <c r="BW28" s="129" t="s">
        <v>331</v>
      </c>
      <c r="BX28" s="201" t="s">
        <v>331</v>
      </c>
    </row>
    <row r="29" spans="1:76" ht="28.5" customHeight="1" thickBot="1" x14ac:dyDescent="0.3">
      <c r="A29" s="156" t="s">
        <v>264</v>
      </c>
      <c r="B29" s="141" t="s">
        <v>252</v>
      </c>
      <c r="C29" s="390" t="s">
        <v>409</v>
      </c>
      <c r="D29" s="390"/>
      <c r="E29" s="390"/>
      <c r="F29" s="390"/>
      <c r="G29" s="144" t="s">
        <v>361</v>
      </c>
      <c r="H29" s="405" t="s">
        <v>410</v>
      </c>
      <c r="I29" s="405"/>
      <c r="J29" s="406"/>
      <c r="K29" s="153" t="s">
        <v>203</v>
      </c>
      <c r="L29" s="136" t="s">
        <v>363</v>
      </c>
      <c r="AF29" s="442" t="s">
        <v>411</v>
      </c>
      <c r="AG29" s="442"/>
      <c r="AH29" s="442"/>
      <c r="AI29" s="442"/>
      <c r="AJ29" s="442"/>
      <c r="AK29" s="442"/>
      <c r="AO29" s="154"/>
      <c r="BH29" s="200">
        <v>40</v>
      </c>
      <c r="BI29" s="217">
        <v>23</v>
      </c>
      <c r="BJ29" s="61">
        <v>2</v>
      </c>
      <c r="BK29" s="125"/>
      <c r="BL29" s="125"/>
      <c r="BM29" s="132" t="s">
        <v>60</v>
      </c>
      <c r="BN29" s="129">
        <v>80</v>
      </c>
      <c r="BO29" s="129">
        <v>105</v>
      </c>
      <c r="BP29" s="129">
        <v>31</v>
      </c>
      <c r="BQ29" s="129">
        <v>225</v>
      </c>
      <c r="BR29" s="129">
        <v>191</v>
      </c>
      <c r="BS29" s="129" t="s">
        <v>412</v>
      </c>
      <c r="BT29" s="129" t="s">
        <v>413</v>
      </c>
      <c r="BU29" s="129">
        <v>185</v>
      </c>
      <c r="BV29" s="129">
        <v>14</v>
      </c>
      <c r="BW29" s="129" t="s">
        <v>331</v>
      </c>
      <c r="BX29" s="201" t="s">
        <v>331</v>
      </c>
    </row>
    <row r="30" spans="1:76" ht="27.75" customHeight="1" thickBot="1" x14ac:dyDescent="0.3">
      <c r="A30" s="381" t="s">
        <v>265</v>
      </c>
      <c r="B30" s="284" t="s">
        <v>263</v>
      </c>
      <c r="C30" s="383" t="s">
        <v>414</v>
      </c>
      <c r="D30" s="384"/>
      <c r="E30" s="384"/>
      <c r="F30" s="385"/>
      <c r="G30" s="144" t="s">
        <v>374</v>
      </c>
      <c r="H30" s="268" t="s">
        <v>406</v>
      </c>
      <c r="I30" s="268"/>
      <c r="J30" s="269"/>
      <c r="K30" s="345" t="s">
        <v>248</v>
      </c>
      <c r="L30" s="136" t="s">
        <v>363</v>
      </c>
      <c r="M30" s="246" t="s">
        <v>314</v>
      </c>
      <c r="N30" s="246"/>
      <c r="O30" s="246"/>
      <c r="P30" s="246"/>
      <c r="Q30" s="246"/>
      <c r="R30" s="246"/>
      <c r="S30" s="246"/>
      <c r="T30" s="246"/>
      <c r="U30" s="246"/>
      <c r="V30" s="246"/>
      <c r="W30" s="246"/>
      <c r="X30" s="246"/>
      <c r="Y30" s="246"/>
      <c r="Z30" s="246"/>
      <c r="AA30" s="246"/>
      <c r="AB30" s="246"/>
      <c r="AF30" s="442" t="s">
        <v>415</v>
      </c>
      <c r="AG30" s="442"/>
      <c r="AH30" s="442"/>
      <c r="AI30" s="442"/>
      <c r="AJ30" s="442"/>
      <c r="AK30" s="442"/>
      <c r="AO30" s="154"/>
      <c r="AQ30" s="232" t="s">
        <v>256</v>
      </c>
      <c r="AR30" s="232"/>
      <c r="AS30" s="232"/>
      <c r="AT30" s="232"/>
      <c r="AU30" s="232"/>
      <c r="AV30" s="232"/>
      <c r="AW30" s="232"/>
      <c r="AX30" s="232"/>
      <c r="AY30" s="232"/>
      <c r="AZ30" s="232"/>
      <c r="BA30" s="232"/>
      <c r="BB30" s="232"/>
      <c r="BC30" s="232"/>
      <c r="BD30" s="232"/>
      <c r="BE30" s="232"/>
      <c r="BF30" s="232"/>
      <c r="BH30" s="200">
        <v>40</v>
      </c>
      <c r="BI30" s="217">
        <v>24</v>
      </c>
      <c r="BJ30" s="61">
        <v>2</v>
      </c>
      <c r="BK30" s="125"/>
      <c r="BL30" s="125"/>
      <c r="BM30" s="132" t="s">
        <v>76</v>
      </c>
      <c r="BN30" s="129">
        <v>48</v>
      </c>
      <c r="BO30" s="129">
        <v>74</v>
      </c>
      <c r="BP30" s="129">
        <v>256</v>
      </c>
      <c r="BQ30" s="129">
        <v>34</v>
      </c>
      <c r="BR30" s="129">
        <v>14</v>
      </c>
      <c r="BS30" s="129" t="s">
        <v>416</v>
      </c>
      <c r="BT30" s="129" t="s">
        <v>417</v>
      </c>
      <c r="BU30" s="129">
        <v>122</v>
      </c>
      <c r="BV30" s="129">
        <v>23</v>
      </c>
      <c r="BW30" s="129" t="s">
        <v>331</v>
      </c>
      <c r="BX30" s="201" t="s">
        <v>331</v>
      </c>
    </row>
    <row r="31" spans="1:76" ht="26.25" customHeight="1" thickBot="1" x14ac:dyDescent="0.3">
      <c r="A31" s="382"/>
      <c r="B31" s="285"/>
      <c r="C31" s="386"/>
      <c r="D31" s="387"/>
      <c r="E31" s="387"/>
      <c r="F31" s="388"/>
      <c r="G31" s="144" t="s">
        <v>391</v>
      </c>
      <c r="H31" s="268" t="s">
        <v>418</v>
      </c>
      <c r="I31" s="268"/>
      <c r="J31" s="269"/>
      <c r="K31" s="263"/>
      <c r="L31" s="136" t="s">
        <v>393</v>
      </c>
      <c r="M31" s="247"/>
      <c r="N31" s="247"/>
      <c r="O31" s="247"/>
      <c r="P31" s="247"/>
      <c r="Q31" s="247"/>
      <c r="R31" s="247"/>
      <c r="S31" s="247"/>
      <c r="T31" s="247"/>
      <c r="U31" s="247"/>
      <c r="V31" s="247"/>
      <c r="W31" s="247"/>
      <c r="X31" s="247"/>
      <c r="Y31" s="247"/>
      <c r="Z31" s="247"/>
      <c r="AA31" s="247"/>
      <c r="AB31" s="247"/>
      <c r="AF31" s="443" t="s">
        <v>316</v>
      </c>
      <c r="AG31" s="443"/>
      <c r="AH31" s="443"/>
      <c r="AI31" s="443"/>
      <c r="AJ31" s="443"/>
      <c r="AK31" s="443"/>
      <c r="AO31" s="154"/>
      <c r="AQ31" s="232"/>
      <c r="AR31" s="232"/>
      <c r="AS31" s="232"/>
      <c r="AT31" s="232"/>
      <c r="AU31" s="232"/>
      <c r="AV31" s="232"/>
      <c r="AW31" s="232"/>
      <c r="AX31" s="232"/>
      <c r="AY31" s="232"/>
      <c r="AZ31" s="232"/>
      <c r="BA31" s="232"/>
      <c r="BB31" s="232"/>
      <c r="BC31" s="232"/>
      <c r="BD31" s="232"/>
      <c r="BE31" s="232"/>
      <c r="BF31" s="232"/>
      <c r="BH31" s="200">
        <v>40</v>
      </c>
      <c r="BI31" s="217">
        <v>25</v>
      </c>
      <c r="BJ31" s="61">
        <v>9</v>
      </c>
      <c r="BK31" s="125"/>
      <c r="BL31" s="125"/>
      <c r="BM31" s="132" t="s">
        <v>77</v>
      </c>
      <c r="BN31" s="129">
        <v>296</v>
      </c>
      <c r="BO31" s="129">
        <v>330</v>
      </c>
      <c r="BP31" s="129">
        <v>222</v>
      </c>
      <c r="BQ31" s="129">
        <v>48</v>
      </c>
      <c r="BR31" s="129">
        <v>16</v>
      </c>
      <c r="BS31" s="129" t="s">
        <v>419</v>
      </c>
      <c r="BT31" s="129" t="s">
        <v>420</v>
      </c>
      <c r="BU31" s="129">
        <v>626</v>
      </c>
      <c r="BV31" s="129">
        <v>23</v>
      </c>
      <c r="BW31" s="129" t="s">
        <v>331</v>
      </c>
      <c r="BX31" s="201" t="s">
        <v>331</v>
      </c>
    </row>
    <row r="32" spans="1:76" ht="26.25" customHeight="1" thickBot="1" x14ac:dyDescent="0.3">
      <c r="A32" s="145">
        <v>10</v>
      </c>
      <c r="B32" s="139" t="s">
        <v>239</v>
      </c>
      <c r="C32" s="379" t="s">
        <v>421</v>
      </c>
      <c r="D32" s="379"/>
      <c r="E32" s="379"/>
      <c r="F32" s="379"/>
      <c r="G32" s="144" t="s">
        <v>361</v>
      </c>
      <c r="H32" s="268" t="s">
        <v>422</v>
      </c>
      <c r="I32" s="268"/>
      <c r="J32" s="269"/>
      <c r="K32" s="145" t="s">
        <v>204</v>
      </c>
      <c r="L32" s="136" t="s">
        <v>363</v>
      </c>
      <c r="M32" s="245" t="s">
        <v>1159</v>
      </c>
      <c r="N32" s="245"/>
      <c r="O32" s="245"/>
      <c r="P32" s="245"/>
      <c r="Q32" s="245"/>
      <c r="R32" s="245"/>
      <c r="S32" s="245"/>
      <c r="T32" s="245"/>
      <c r="U32" s="245"/>
      <c r="V32" s="245"/>
      <c r="W32" s="245"/>
      <c r="X32" s="245"/>
      <c r="Y32" s="245"/>
      <c r="Z32" s="245"/>
      <c r="AA32" s="245"/>
      <c r="AB32" s="245"/>
      <c r="AF32" s="443" t="s">
        <v>423</v>
      </c>
      <c r="AG32" s="443"/>
      <c r="AH32" s="443"/>
      <c r="AI32" s="443"/>
      <c r="AJ32" s="443"/>
      <c r="AK32" s="443"/>
      <c r="AO32" s="154"/>
      <c r="AQ32" s="233"/>
      <c r="AR32" s="233"/>
      <c r="AS32" s="233"/>
      <c r="AT32" s="233"/>
      <c r="AU32" s="233"/>
      <c r="AV32" s="233"/>
      <c r="AW32" s="233"/>
      <c r="AX32" s="233"/>
      <c r="AY32" s="233"/>
      <c r="AZ32" s="233"/>
      <c r="BA32" s="233"/>
      <c r="BB32" s="233"/>
      <c r="BC32" s="233"/>
      <c r="BD32" s="233"/>
      <c r="BE32" s="233"/>
      <c r="BF32" s="233"/>
      <c r="BH32" s="200">
        <v>40</v>
      </c>
      <c r="BI32" s="217">
        <v>26</v>
      </c>
      <c r="BJ32" s="61">
        <v>2</v>
      </c>
      <c r="BK32" s="125"/>
      <c r="BL32" s="125"/>
      <c r="BM32" s="132" t="s">
        <v>60</v>
      </c>
      <c r="BN32" s="129">
        <v>80</v>
      </c>
      <c r="BO32" s="129">
        <v>108</v>
      </c>
      <c r="BP32" s="129">
        <v>174</v>
      </c>
      <c r="BQ32" s="129">
        <v>64</v>
      </c>
      <c r="BR32" s="129">
        <v>134</v>
      </c>
      <c r="BS32" s="129" t="s">
        <v>424</v>
      </c>
      <c r="BT32" s="129" t="s">
        <v>425</v>
      </c>
      <c r="BU32" s="129">
        <v>188</v>
      </c>
      <c r="BV32" s="129">
        <v>17</v>
      </c>
      <c r="BW32" s="129" t="s">
        <v>331</v>
      </c>
      <c r="BX32" s="201" t="s">
        <v>331</v>
      </c>
    </row>
    <row r="33" spans="1:76" ht="24" customHeight="1" thickBot="1" x14ac:dyDescent="0.3">
      <c r="A33" s="262">
        <v>11</v>
      </c>
      <c r="B33" s="284" t="s">
        <v>209</v>
      </c>
      <c r="C33" s="278" t="s">
        <v>426</v>
      </c>
      <c r="D33" s="279"/>
      <c r="E33" s="279"/>
      <c r="F33" s="280"/>
      <c r="G33" s="144" t="s">
        <v>374</v>
      </c>
      <c r="H33" s="268" t="s">
        <v>427</v>
      </c>
      <c r="I33" s="268"/>
      <c r="J33" s="269"/>
      <c r="K33" s="345" t="s">
        <v>249</v>
      </c>
      <c r="L33" s="136" t="s">
        <v>363</v>
      </c>
      <c r="M33" s="244" t="s">
        <v>1160</v>
      </c>
      <c r="N33" s="244"/>
      <c r="O33" s="244"/>
      <c r="P33" s="244"/>
      <c r="Q33" s="244"/>
      <c r="R33" s="244"/>
      <c r="S33" s="244"/>
      <c r="T33" s="244"/>
      <c r="U33" s="244"/>
      <c r="V33" s="244"/>
      <c r="W33" s="244"/>
      <c r="X33" s="244"/>
      <c r="Y33" s="244"/>
      <c r="Z33" s="244"/>
      <c r="AA33" s="244"/>
      <c r="AB33" s="244"/>
      <c r="AO33" s="154"/>
      <c r="AQ33" s="244" t="s">
        <v>428</v>
      </c>
      <c r="AR33" s="244"/>
      <c r="AS33" s="244"/>
      <c r="AT33" s="244"/>
      <c r="AU33" s="244"/>
      <c r="AV33" s="244"/>
      <c r="AW33" s="244"/>
      <c r="AX33" s="244"/>
      <c r="AY33" s="244"/>
      <c r="AZ33" s="244"/>
      <c r="BA33" s="244"/>
      <c r="BB33" s="244"/>
      <c r="BC33" s="244"/>
      <c r="BD33" s="244"/>
      <c r="BE33" s="244"/>
      <c r="BF33" s="244"/>
      <c r="BH33" s="200">
        <v>40</v>
      </c>
      <c r="BI33" s="217">
        <v>27</v>
      </c>
      <c r="BJ33" s="61">
        <v>7</v>
      </c>
      <c r="BK33" s="125"/>
      <c r="BL33" s="125"/>
      <c r="BM33" s="132" t="s">
        <v>78</v>
      </c>
      <c r="BN33" s="129">
        <v>248</v>
      </c>
      <c r="BO33" s="129">
        <v>282</v>
      </c>
      <c r="BP33" s="129">
        <v>238</v>
      </c>
      <c r="BQ33" s="129">
        <v>198</v>
      </c>
      <c r="BR33" s="129">
        <v>2</v>
      </c>
      <c r="BS33" s="129" t="s">
        <v>429</v>
      </c>
      <c r="BT33" s="129" t="s">
        <v>430</v>
      </c>
      <c r="BU33" s="129">
        <v>530</v>
      </c>
      <c r="BV33" s="129">
        <v>26</v>
      </c>
      <c r="BW33" s="129" t="s">
        <v>331</v>
      </c>
      <c r="BX33" s="201" t="s">
        <v>331</v>
      </c>
    </row>
    <row r="34" spans="1:76" ht="23.25" customHeight="1" thickBot="1" x14ac:dyDescent="0.3">
      <c r="A34" s="263"/>
      <c r="B34" s="285"/>
      <c r="C34" s="281"/>
      <c r="D34" s="282"/>
      <c r="E34" s="282"/>
      <c r="F34" s="283"/>
      <c r="G34" s="144" t="s">
        <v>361</v>
      </c>
      <c r="H34" s="268" t="s">
        <v>431</v>
      </c>
      <c r="I34" s="268"/>
      <c r="J34" s="269"/>
      <c r="K34" s="263"/>
      <c r="L34" s="136" t="s">
        <v>363</v>
      </c>
      <c r="M34" s="391" t="s">
        <v>1161</v>
      </c>
      <c r="N34" s="392"/>
      <c r="O34" s="392"/>
      <c r="P34" s="392"/>
      <c r="Q34" s="392"/>
      <c r="R34" s="392"/>
      <c r="S34" s="392"/>
      <c r="T34" s="392"/>
      <c r="U34" s="392"/>
      <c r="V34" s="392"/>
      <c r="W34" s="392"/>
      <c r="X34" s="392"/>
      <c r="Y34" s="392"/>
      <c r="Z34" s="392"/>
      <c r="AA34" s="392"/>
      <c r="AB34" s="393"/>
      <c r="AQ34" s="245" t="s">
        <v>432</v>
      </c>
      <c r="AR34" s="245"/>
      <c r="AS34" s="245"/>
      <c r="AT34" s="245"/>
      <c r="AU34" s="245"/>
      <c r="AV34" s="245"/>
      <c r="AW34" s="245"/>
      <c r="AX34" s="245"/>
      <c r="AY34" s="245"/>
      <c r="AZ34" s="245"/>
      <c r="BA34" s="245"/>
      <c r="BB34" s="245"/>
      <c r="BC34" s="245"/>
      <c r="BD34" s="245"/>
      <c r="BE34" s="245"/>
      <c r="BF34" s="245"/>
      <c r="BH34" s="200">
        <v>40</v>
      </c>
      <c r="BI34" s="217">
        <v>28</v>
      </c>
      <c r="BJ34" s="61">
        <v>12</v>
      </c>
      <c r="BK34" s="124" t="s">
        <v>217</v>
      </c>
      <c r="BL34" s="124"/>
      <c r="BM34" s="132" t="s">
        <v>74</v>
      </c>
      <c r="BN34" s="129">
        <v>480</v>
      </c>
      <c r="BO34" s="129">
        <v>520</v>
      </c>
      <c r="BP34" s="129">
        <v>40</v>
      </c>
      <c r="BQ34" s="129">
        <v>196</v>
      </c>
      <c r="BR34" s="129">
        <v>43</v>
      </c>
      <c r="BS34" s="129" t="s">
        <v>433</v>
      </c>
      <c r="BT34" s="129" t="s">
        <v>434</v>
      </c>
      <c r="BU34" s="129">
        <v>1000</v>
      </c>
      <c r="BV34" s="129">
        <v>19</v>
      </c>
      <c r="BW34" s="129">
        <v>520</v>
      </c>
      <c r="BX34" s="201" t="s">
        <v>331</v>
      </c>
    </row>
    <row r="35" spans="1:76" ht="24" customHeight="1" thickBot="1" x14ac:dyDescent="0.3">
      <c r="B35" s="400" t="s">
        <v>266</v>
      </c>
      <c r="C35" s="401"/>
      <c r="D35" s="401"/>
      <c r="E35" s="401"/>
      <c r="F35" s="401"/>
      <c r="G35" s="401"/>
      <c r="H35" s="401"/>
      <c r="I35" s="401"/>
      <c r="J35" s="401"/>
      <c r="K35" s="402"/>
      <c r="M35" s="394"/>
      <c r="N35" s="395"/>
      <c r="O35" s="395"/>
      <c r="P35" s="395"/>
      <c r="Q35" s="395"/>
      <c r="R35" s="395"/>
      <c r="S35" s="395"/>
      <c r="T35" s="395"/>
      <c r="U35" s="395"/>
      <c r="V35" s="395"/>
      <c r="W35" s="395"/>
      <c r="X35" s="395"/>
      <c r="Y35" s="395"/>
      <c r="Z35" s="395"/>
      <c r="AA35" s="395"/>
      <c r="AB35" s="396"/>
      <c r="AQ35" s="235" t="s">
        <v>214</v>
      </c>
      <c r="AR35" s="236"/>
      <c r="AS35" s="236"/>
      <c r="AT35" s="236"/>
      <c r="AU35" s="236"/>
      <c r="AV35" s="236"/>
      <c r="AW35" s="236"/>
      <c r="AX35" s="236"/>
      <c r="AY35" s="236"/>
      <c r="AZ35" s="236"/>
      <c r="BA35" s="236"/>
      <c r="BB35" s="236"/>
      <c r="BC35" s="236"/>
      <c r="BD35" s="236"/>
      <c r="BE35" s="236"/>
      <c r="BF35" s="237"/>
      <c r="BH35" s="200">
        <v>40</v>
      </c>
      <c r="BI35" s="217">
        <v>29</v>
      </c>
      <c r="BJ35" s="61">
        <v>11</v>
      </c>
      <c r="BK35" s="124" t="s">
        <v>217</v>
      </c>
      <c r="BL35" s="124"/>
      <c r="BM35" s="132" t="s">
        <v>79</v>
      </c>
      <c r="BN35" s="129">
        <v>440</v>
      </c>
      <c r="BO35" s="129">
        <v>480</v>
      </c>
      <c r="BP35" s="129">
        <v>236</v>
      </c>
      <c r="BQ35" s="129">
        <v>153</v>
      </c>
      <c r="BR35" s="129">
        <v>64</v>
      </c>
      <c r="BS35" s="129" t="s">
        <v>435</v>
      </c>
      <c r="BT35" s="129" t="s">
        <v>436</v>
      </c>
      <c r="BU35" s="129">
        <v>920</v>
      </c>
      <c r="BV35" s="129">
        <v>20</v>
      </c>
      <c r="BW35" s="129" t="s">
        <v>331</v>
      </c>
      <c r="BX35" s="201" t="s">
        <v>331</v>
      </c>
    </row>
    <row r="36" spans="1:76" ht="23.25" customHeight="1" thickBot="1" x14ac:dyDescent="0.3">
      <c r="F36" s="403"/>
      <c r="G36" s="403"/>
      <c r="M36" s="394"/>
      <c r="N36" s="395"/>
      <c r="O36" s="395"/>
      <c r="P36" s="395"/>
      <c r="Q36" s="395"/>
      <c r="R36" s="395"/>
      <c r="S36" s="395"/>
      <c r="T36" s="395"/>
      <c r="U36" s="395"/>
      <c r="V36" s="395"/>
      <c r="W36" s="395"/>
      <c r="X36" s="395"/>
      <c r="Y36" s="395"/>
      <c r="Z36" s="395"/>
      <c r="AA36" s="395"/>
      <c r="AB36" s="396"/>
      <c r="AQ36" s="238"/>
      <c r="AR36" s="239"/>
      <c r="AS36" s="239"/>
      <c r="AT36" s="239"/>
      <c r="AU36" s="239"/>
      <c r="AV36" s="239"/>
      <c r="AW36" s="239"/>
      <c r="AX36" s="239"/>
      <c r="AY36" s="239"/>
      <c r="AZ36" s="239"/>
      <c r="BA36" s="239"/>
      <c r="BB36" s="239"/>
      <c r="BC36" s="239"/>
      <c r="BD36" s="239"/>
      <c r="BE36" s="239"/>
      <c r="BF36" s="240"/>
      <c r="BH36" s="200">
        <v>40</v>
      </c>
      <c r="BI36" s="217">
        <v>30</v>
      </c>
      <c r="BJ36" s="61">
        <v>6</v>
      </c>
      <c r="BK36" s="125"/>
      <c r="BL36" s="125"/>
      <c r="BM36" s="132" t="s">
        <v>80</v>
      </c>
      <c r="BN36" s="129">
        <v>208</v>
      </c>
      <c r="BO36" s="129">
        <v>244</v>
      </c>
      <c r="BP36" s="129">
        <v>83</v>
      </c>
      <c r="BQ36" s="129">
        <v>89</v>
      </c>
      <c r="BR36" s="129">
        <v>27</v>
      </c>
      <c r="BS36" s="129" t="s">
        <v>437</v>
      </c>
      <c r="BT36" s="129" t="s">
        <v>438</v>
      </c>
      <c r="BU36" s="129">
        <v>452</v>
      </c>
      <c r="BV36" s="129">
        <v>20</v>
      </c>
      <c r="BW36" s="129" t="s">
        <v>331</v>
      </c>
      <c r="BX36" s="201" t="s">
        <v>331</v>
      </c>
    </row>
    <row r="37" spans="1:76" ht="27" customHeight="1" thickBot="1" x14ac:dyDescent="0.3">
      <c r="B37" s="419" t="s">
        <v>250</v>
      </c>
      <c r="C37" s="419"/>
      <c r="D37" s="419"/>
      <c r="E37" s="419"/>
      <c r="F37" s="419"/>
      <c r="G37" s="419"/>
      <c r="H37" s="419"/>
      <c r="I37" s="419"/>
      <c r="J37" s="419"/>
      <c r="K37" s="419"/>
      <c r="L37" s="154"/>
      <c r="M37" s="223" t="s">
        <v>402</v>
      </c>
      <c r="N37" s="224"/>
      <c r="O37" s="224"/>
      <c r="P37" s="224"/>
      <c r="Q37" s="224"/>
      <c r="R37" s="224"/>
      <c r="S37" s="224"/>
      <c r="T37" s="224"/>
      <c r="U37" s="224"/>
      <c r="V37" s="224"/>
      <c r="W37" s="224"/>
      <c r="X37" s="224"/>
      <c r="Y37" s="224"/>
      <c r="Z37" s="224"/>
      <c r="AA37" s="224"/>
      <c r="AB37" s="225"/>
      <c r="AQ37" s="238"/>
      <c r="AR37" s="239"/>
      <c r="AS37" s="239"/>
      <c r="AT37" s="239"/>
      <c r="AU37" s="239"/>
      <c r="AV37" s="239"/>
      <c r="AW37" s="239"/>
      <c r="AX37" s="239"/>
      <c r="AY37" s="239"/>
      <c r="AZ37" s="239"/>
      <c r="BA37" s="239"/>
      <c r="BB37" s="239"/>
      <c r="BC37" s="239"/>
      <c r="BD37" s="239"/>
      <c r="BE37" s="239"/>
      <c r="BF37" s="240"/>
      <c r="BH37" s="200">
        <v>40</v>
      </c>
      <c r="BI37" s="217">
        <v>31</v>
      </c>
      <c r="BJ37" s="61">
        <v>8</v>
      </c>
      <c r="BK37" s="124" t="s">
        <v>217</v>
      </c>
      <c r="BL37" s="124"/>
      <c r="BM37" s="132" t="s">
        <v>81</v>
      </c>
      <c r="BN37" s="129">
        <v>288</v>
      </c>
      <c r="BO37" s="129">
        <v>327</v>
      </c>
      <c r="BP37" s="129">
        <v>172</v>
      </c>
      <c r="BQ37" s="129">
        <v>116</v>
      </c>
      <c r="BR37" s="129">
        <v>80</v>
      </c>
      <c r="BS37" s="129" t="s">
        <v>439</v>
      </c>
      <c r="BT37" s="129" t="s">
        <v>440</v>
      </c>
      <c r="BU37" s="129">
        <v>615</v>
      </c>
      <c r="BV37" s="129">
        <v>30</v>
      </c>
      <c r="BW37" s="129" t="s">
        <v>331</v>
      </c>
      <c r="BX37" s="201" t="s">
        <v>331</v>
      </c>
    </row>
    <row r="38" spans="1:76" ht="21.75" customHeight="1" thickBot="1" x14ac:dyDescent="0.3">
      <c r="B38" s="420"/>
      <c r="C38" s="420"/>
      <c r="D38" s="420"/>
      <c r="E38" s="420"/>
      <c r="F38" s="420"/>
      <c r="G38" s="420"/>
      <c r="H38" s="420"/>
      <c r="I38" s="420"/>
      <c r="J38" s="420"/>
      <c r="K38" s="420"/>
      <c r="L38" s="154"/>
      <c r="M38" s="223" t="s">
        <v>331</v>
      </c>
      <c r="N38" s="224"/>
      <c r="O38" s="224"/>
      <c r="P38" s="224"/>
      <c r="Q38" s="224"/>
      <c r="R38" s="224"/>
      <c r="S38" s="224"/>
      <c r="T38" s="224"/>
      <c r="U38" s="224"/>
      <c r="V38" s="224"/>
      <c r="W38" s="224"/>
      <c r="X38" s="224"/>
      <c r="Y38" s="224"/>
      <c r="Z38" s="224"/>
      <c r="AA38" s="224"/>
      <c r="AB38" s="225"/>
      <c r="AQ38" s="238"/>
      <c r="AR38" s="239"/>
      <c r="AS38" s="239"/>
      <c r="AT38" s="239"/>
      <c r="AU38" s="239"/>
      <c r="AV38" s="239"/>
      <c r="AW38" s="239"/>
      <c r="AX38" s="239"/>
      <c r="AY38" s="239"/>
      <c r="AZ38" s="239"/>
      <c r="BA38" s="239"/>
      <c r="BB38" s="239"/>
      <c r="BC38" s="239"/>
      <c r="BD38" s="239"/>
      <c r="BE38" s="239"/>
      <c r="BF38" s="240"/>
      <c r="BH38" s="200">
        <v>40</v>
      </c>
      <c r="BI38" s="217">
        <v>32</v>
      </c>
      <c r="BJ38" s="61">
        <v>3</v>
      </c>
      <c r="BK38" s="125"/>
      <c r="BL38" s="125"/>
      <c r="BM38" s="132" t="s">
        <v>82</v>
      </c>
      <c r="BN38" s="129">
        <v>120</v>
      </c>
      <c r="BO38" s="129">
        <v>155</v>
      </c>
      <c r="BP38" s="129">
        <v>288</v>
      </c>
      <c r="BQ38" s="129">
        <v>196</v>
      </c>
      <c r="BR38" s="129">
        <v>48</v>
      </c>
      <c r="BS38" s="129" t="s">
        <v>441</v>
      </c>
      <c r="BT38" s="129" t="s">
        <v>442</v>
      </c>
      <c r="BU38" s="129">
        <v>275</v>
      </c>
      <c r="BV38" s="129">
        <v>14</v>
      </c>
      <c r="BW38" s="129" t="s">
        <v>331</v>
      </c>
      <c r="BX38" s="201" t="s">
        <v>331</v>
      </c>
    </row>
    <row r="39" spans="1:76" ht="26.25" customHeight="1" thickBot="1" x14ac:dyDescent="0.3">
      <c r="A39" s="259" t="s">
        <v>267</v>
      </c>
      <c r="B39" s="74" t="s">
        <v>52</v>
      </c>
      <c r="C39" s="78" t="s">
        <v>0</v>
      </c>
      <c r="D39" s="78" t="s">
        <v>53</v>
      </c>
      <c r="E39" s="78" t="s">
        <v>54</v>
      </c>
      <c r="F39" s="74" t="s">
        <v>3</v>
      </c>
      <c r="G39" s="69" t="s">
        <v>55</v>
      </c>
      <c r="H39" s="69" t="s">
        <v>56</v>
      </c>
      <c r="I39" s="85" t="s">
        <v>202</v>
      </c>
      <c r="J39" s="74" t="s">
        <v>51</v>
      </c>
      <c r="K39" s="75" t="s">
        <v>3</v>
      </c>
      <c r="AQ39" s="238"/>
      <c r="AR39" s="239"/>
      <c r="AS39" s="239"/>
      <c r="AT39" s="239"/>
      <c r="AU39" s="239"/>
      <c r="AV39" s="239"/>
      <c r="AW39" s="239"/>
      <c r="AX39" s="239"/>
      <c r="AY39" s="239"/>
      <c r="AZ39" s="239"/>
      <c r="BA39" s="239"/>
      <c r="BB39" s="239"/>
      <c r="BC39" s="239"/>
      <c r="BD39" s="239"/>
      <c r="BE39" s="239"/>
      <c r="BF39" s="240"/>
      <c r="BH39" s="200">
        <v>40</v>
      </c>
      <c r="BI39" s="217">
        <v>33</v>
      </c>
      <c r="BJ39" s="61">
        <v>10</v>
      </c>
      <c r="BK39" s="124" t="s">
        <v>217</v>
      </c>
      <c r="BL39" s="124"/>
      <c r="BM39" s="132" t="s">
        <v>83</v>
      </c>
      <c r="BN39" s="129">
        <v>400</v>
      </c>
      <c r="BO39" s="129">
        <v>443</v>
      </c>
      <c r="BP39" s="129">
        <v>92</v>
      </c>
      <c r="BQ39" s="129">
        <v>244</v>
      </c>
      <c r="BR39" s="129">
        <v>21</v>
      </c>
      <c r="BS39" s="129" t="s">
        <v>443</v>
      </c>
      <c r="BT39" s="129" t="s">
        <v>444</v>
      </c>
      <c r="BU39" s="129">
        <v>843</v>
      </c>
      <c r="BV39" s="129">
        <v>15</v>
      </c>
      <c r="BW39" s="129" t="s">
        <v>331</v>
      </c>
      <c r="BX39" s="201" t="s">
        <v>331</v>
      </c>
    </row>
    <row r="40" spans="1:76" ht="23.25" x14ac:dyDescent="0.25">
      <c r="A40" s="259"/>
      <c r="B40" s="81" t="s">
        <v>5</v>
      </c>
      <c r="C40" s="80" t="s">
        <v>6</v>
      </c>
      <c r="D40" s="101">
        <v>380</v>
      </c>
      <c r="E40" s="83">
        <v>64</v>
      </c>
      <c r="F40" s="91">
        <v>444</v>
      </c>
      <c r="G40" s="70"/>
      <c r="H40" s="93">
        <v>7</v>
      </c>
      <c r="I40" s="86" t="s">
        <v>317</v>
      </c>
      <c r="J40" s="76" t="s">
        <v>318</v>
      </c>
      <c r="K40" s="167">
        <v>21</v>
      </c>
      <c r="AQ40" s="238"/>
      <c r="AR40" s="239"/>
      <c r="AS40" s="239"/>
      <c r="AT40" s="239"/>
      <c r="AU40" s="239"/>
      <c r="AV40" s="239"/>
      <c r="AW40" s="239"/>
      <c r="AX40" s="239"/>
      <c r="AY40" s="239"/>
      <c r="AZ40" s="239"/>
      <c r="BA40" s="239"/>
      <c r="BB40" s="239"/>
      <c r="BC40" s="239"/>
      <c r="BD40" s="239"/>
      <c r="BE40" s="239"/>
      <c r="BF40" s="240"/>
      <c r="BH40" s="200">
        <v>40</v>
      </c>
      <c r="BI40" s="217">
        <v>34</v>
      </c>
      <c r="BJ40" s="61">
        <v>13</v>
      </c>
      <c r="BK40" s="124" t="s">
        <v>217</v>
      </c>
      <c r="BL40" s="124"/>
      <c r="BM40" s="132" t="s">
        <v>84</v>
      </c>
      <c r="BN40" s="129">
        <v>488</v>
      </c>
      <c r="BO40" s="129">
        <v>535</v>
      </c>
      <c r="BP40" s="129">
        <v>336</v>
      </c>
      <c r="BQ40" s="129">
        <v>223</v>
      </c>
      <c r="BR40" s="129">
        <v>221</v>
      </c>
      <c r="BS40" s="129" t="s">
        <v>445</v>
      </c>
      <c r="BT40" s="129" t="s">
        <v>446</v>
      </c>
      <c r="BU40" s="129">
        <v>1023</v>
      </c>
      <c r="BV40" s="129">
        <v>33</v>
      </c>
      <c r="BW40" s="129" t="s">
        <v>331</v>
      </c>
      <c r="BX40" s="201" t="s">
        <v>331</v>
      </c>
    </row>
    <row r="41" spans="1:76" ht="24" customHeight="1" thickBot="1" x14ac:dyDescent="0.3">
      <c r="A41" s="259"/>
      <c r="B41" s="81" t="s">
        <v>7</v>
      </c>
      <c r="C41" s="82" t="s">
        <v>6</v>
      </c>
      <c r="D41" s="121">
        <v>276</v>
      </c>
      <c r="E41" s="122">
        <v>48</v>
      </c>
      <c r="F41" s="92">
        <v>324</v>
      </c>
      <c r="G41" s="71"/>
      <c r="H41" s="94">
        <v>1</v>
      </c>
      <c r="I41" s="86" t="s">
        <v>321</v>
      </c>
      <c r="J41" s="76" t="s">
        <v>322</v>
      </c>
      <c r="K41" s="167">
        <v>27</v>
      </c>
      <c r="M41" s="246" t="s">
        <v>315</v>
      </c>
      <c r="N41" s="246"/>
      <c r="O41" s="246"/>
      <c r="P41" s="246"/>
      <c r="Q41" s="246"/>
      <c r="R41" s="246"/>
      <c r="S41" s="246"/>
      <c r="T41" s="246"/>
      <c r="U41" s="246"/>
      <c r="V41" s="246"/>
      <c r="W41" s="246"/>
      <c r="X41" s="246"/>
      <c r="Y41" s="246"/>
      <c r="Z41" s="246"/>
      <c r="AA41" s="246"/>
      <c r="AB41" s="246"/>
      <c r="AQ41" s="241"/>
      <c r="AR41" s="242"/>
      <c r="AS41" s="242"/>
      <c r="AT41" s="242"/>
      <c r="AU41" s="242"/>
      <c r="AV41" s="242"/>
      <c r="AW41" s="242"/>
      <c r="AX41" s="242"/>
      <c r="AY41" s="242"/>
      <c r="AZ41" s="242"/>
      <c r="BA41" s="242"/>
      <c r="BB41" s="242"/>
      <c r="BC41" s="242"/>
      <c r="BD41" s="242"/>
      <c r="BE41" s="242"/>
      <c r="BF41" s="243"/>
      <c r="BH41" s="200">
        <v>40</v>
      </c>
      <c r="BI41" s="217">
        <v>35</v>
      </c>
      <c r="BJ41" s="61">
        <v>4</v>
      </c>
      <c r="BK41" s="124" t="s">
        <v>217</v>
      </c>
      <c r="BL41" s="124"/>
      <c r="BM41" s="132" t="s">
        <v>75</v>
      </c>
      <c r="BN41" s="129">
        <v>160</v>
      </c>
      <c r="BO41" s="129">
        <v>199</v>
      </c>
      <c r="BP41" s="129">
        <v>113</v>
      </c>
      <c r="BQ41" s="129">
        <v>2</v>
      </c>
      <c r="BR41" s="129">
        <v>73</v>
      </c>
      <c r="BS41" s="129" t="s">
        <v>447</v>
      </c>
      <c r="BT41" s="129" t="s">
        <v>448</v>
      </c>
      <c r="BU41" s="129">
        <v>359</v>
      </c>
      <c r="BV41" s="129">
        <v>26</v>
      </c>
      <c r="BW41" s="129">
        <v>199</v>
      </c>
      <c r="BX41" s="201" t="s">
        <v>331</v>
      </c>
    </row>
    <row r="42" spans="1:76" ht="24" thickBot="1" x14ac:dyDescent="0.3">
      <c r="A42" s="259"/>
      <c r="B42" s="81" t="s">
        <v>8</v>
      </c>
      <c r="C42" s="82" t="s">
        <v>6</v>
      </c>
      <c r="D42" s="102">
        <v>300</v>
      </c>
      <c r="E42" s="83">
        <v>53</v>
      </c>
      <c r="F42" s="92">
        <v>353</v>
      </c>
      <c r="G42" s="71"/>
      <c r="H42" s="94">
        <v>11</v>
      </c>
      <c r="I42" s="86" t="s">
        <v>327</v>
      </c>
      <c r="J42" s="76" t="s">
        <v>328</v>
      </c>
      <c r="K42" s="167">
        <v>11</v>
      </c>
      <c r="M42" s="247"/>
      <c r="N42" s="247"/>
      <c r="O42" s="247"/>
      <c r="P42" s="247"/>
      <c r="Q42" s="247"/>
      <c r="R42" s="247"/>
      <c r="S42" s="247"/>
      <c r="T42" s="247"/>
      <c r="U42" s="247"/>
      <c r="V42" s="247"/>
      <c r="W42" s="247"/>
      <c r="X42" s="247"/>
      <c r="Y42" s="247"/>
      <c r="Z42" s="247"/>
      <c r="AA42" s="247"/>
      <c r="AB42" s="247"/>
      <c r="AQ42" s="223" t="s">
        <v>331</v>
      </c>
      <c r="AR42" s="224"/>
      <c r="AS42" s="224"/>
      <c r="AT42" s="224"/>
      <c r="AU42" s="224"/>
      <c r="AV42" s="224"/>
      <c r="AW42" s="224"/>
      <c r="AX42" s="224"/>
      <c r="AY42" s="224"/>
      <c r="AZ42" s="224"/>
      <c r="BA42" s="224"/>
      <c r="BB42" s="224"/>
      <c r="BC42" s="224"/>
      <c r="BD42" s="224"/>
      <c r="BE42" s="224"/>
      <c r="BF42" s="225"/>
      <c r="BH42" s="200">
        <v>40</v>
      </c>
      <c r="BI42" s="217">
        <v>36</v>
      </c>
      <c r="BJ42" s="61">
        <v>2</v>
      </c>
      <c r="BK42" s="125"/>
      <c r="BL42" s="125"/>
      <c r="BM42" s="132" t="s">
        <v>76</v>
      </c>
      <c r="BN42" s="129">
        <v>48</v>
      </c>
      <c r="BO42" s="129">
        <v>86</v>
      </c>
      <c r="BP42" s="129">
        <v>115</v>
      </c>
      <c r="BQ42" s="129">
        <v>75</v>
      </c>
      <c r="BR42" s="129">
        <v>45</v>
      </c>
      <c r="BS42" s="129" t="s">
        <v>449</v>
      </c>
      <c r="BT42" s="129" t="s">
        <v>450</v>
      </c>
      <c r="BU42" s="129">
        <v>134</v>
      </c>
      <c r="BV42" s="129">
        <v>26</v>
      </c>
      <c r="BW42" s="129" t="s">
        <v>331</v>
      </c>
      <c r="BX42" s="201" t="s">
        <v>331</v>
      </c>
    </row>
    <row r="43" spans="1:76" ht="24" customHeight="1" thickBot="1" x14ac:dyDescent="0.3">
      <c r="A43" s="259"/>
      <c r="B43" s="295" t="s">
        <v>13</v>
      </c>
      <c r="C43" s="296"/>
      <c r="D43" s="296"/>
      <c r="E43" s="297"/>
      <c r="F43" s="89">
        <v>1121</v>
      </c>
      <c r="G43" s="95"/>
      <c r="H43" s="96">
        <v>19</v>
      </c>
      <c r="I43" s="97"/>
      <c r="J43" s="77"/>
      <c r="K43" s="98">
        <v>59</v>
      </c>
      <c r="M43" s="244" t="s">
        <v>1162</v>
      </c>
      <c r="N43" s="244"/>
      <c r="O43" s="244"/>
      <c r="P43" s="244"/>
      <c r="Q43" s="244"/>
      <c r="R43" s="244"/>
      <c r="S43" s="244"/>
      <c r="T43" s="244"/>
      <c r="U43" s="244"/>
      <c r="V43" s="244"/>
      <c r="W43" s="244"/>
      <c r="X43" s="244"/>
      <c r="Y43" s="244"/>
      <c r="Z43" s="244"/>
      <c r="AA43" s="244"/>
      <c r="AB43" s="244"/>
      <c r="AQ43" s="223" t="s">
        <v>361</v>
      </c>
      <c r="AR43" s="224"/>
      <c r="AS43" s="224"/>
      <c r="AT43" s="224"/>
      <c r="AU43" s="224"/>
      <c r="AV43" s="224"/>
      <c r="AW43" s="224"/>
      <c r="AX43" s="224"/>
      <c r="AY43" s="224"/>
      <c r="AZ43" s="224"/>
      <c r="BA43" s="224"/>
      <c r="BB43" s="224"/>
      <c r="BC43" s="224"/>
      <c r="BD43" s="224"/>
      <c r="BE43" s="224"/>
      <c r="BF43" s="225"/>
      <c r="BH43" s="200">
        <v>40</v>
      </c>
      <c r="BI43" s="217">
        <v>37</v>
      </c>
      <c r="BJ43" s="61">
        <v>4</v>
      </c>
      <c r="BK43" s="125"/>
      <c r="BL43" s="125"/>
      <c r="BM43" s="132" t="s">
        <v>75</v>
      </c>
      <c r="BN43" s="129">
        <v>160</v>
      </c>
      <c r="BO43" s="129">
        <v>201</v>
      </c>
      <c r="BP43" s="129">
        <v>40</v>
      </c>
      <c r="BQ43" s="129">
        <v>30</v>
      </c>
      <c r="BR43" s="129">
        <v>175</v>
      </c>
      <c r="BS43" s="129" t="s">
        <v>451</v>
      </c>
      <c r="BT43" s="129" t="s">
        <v>452</v>
      </c>
      <c r="BU43" s="129">
        <v>361</v>
      </c>
      <c r="BV43" s="129">
        <v>10</v>
      </c>
      <c r="BW43" s="129" t="s">
        <v>331</v>
      </c>
      <c r="BX43" s="201" t="s">
        <v>331</v>
      </c>
    </row>
    <row r="44" spans="1:76" ht="23.25" customHeight="1" thickBot="1" x14ac:dyDescent="0.3">
      <c r="B44" s="72"/>
      <c r="C44" s="72"/>
      <c r="D44" s="62"/>
      <c r="E44" s="62"/>
      <c r="F44" s="73">
        <v>19</v>
      </c>
      <c r="G44" s="110"/>
      <c r="H44" s="110"/>
      <c r="I44" s="111"/>
      <c r="J44" s="112"/>
      <c r="K44" s="73">
        <v>19</v>
      </c>
      <c r="M44" s="245" t="s">
        <v>1163</v>
      </c>
      <c r="N44" s="245"/>
      <c r="O44" s="245"/>
      <c r="P44" s="245"/>
      <c r="Q44" s="245"/>
      <c r="R44" s="245"/>
      <c r="S44" s="245"/>
      <c r="T44" s="245"/>
      <c r="U44" s="245"/>
      <c r="V44" s="245"/>
      <c r="W44" s="245"/>
      <c r="X44" s="245"/>
      <c r="Y44" s="245"/>
      <c r="Z44" s="245"/>
      <c r="AA44" s="245"/>
      <c r="AB44" s="245"/>
      <c r="AQ44" s="123"/>
      <c r="AR44" s="123"/>
      <c r="AS44" s="123"/>
      <c r="AT44" s="123"/>
      <c r="AU44" s="123"/>
      <c r="AV44" s="123"/>
      <c r="AW44" s="123"/>
      <c r="AX44" s="123"/>
      <c r="AY44" s="123"/>
      <c r="AZ44" s="123"/>
      <c r="BA44" s="123"/>
      <c r="BB44" s="123"/>
      <c r="BC44" s="123"/>
      <c r="BD44" s="123"/>
      <c r="BE44" s="123"/>
      <c r="BF44" s="123"/>
      <c r="BH44" s="200">
        <v>40</v>
      </c>
      <c r="BI44" s="217">
        <v>38</v>
      </c>
      <c r="BJ44" s="61">
        <v>3</v>
      </c>
      <c r="BK44" s="125"/>
      <c r="BL44" s="125"/>
      <c r="BM44" s="132" t="s">
        <v>82</v>
      </c>
      <c r="BN44" s="129">
        <v>120</v>
      </c>
      <c r="BO44" s="129">
        <v>161</v>
      </c>
      <c r="BP44" s="129">
        <v>10</v>
      </c>
      <c r="BQ44" s="129">
        <v>205</v>
      </c>
      <c r="BR44" s="129">
        <v>198</v>
      </c>
      <c r="BS44" s="129" t="s">
        <v>453</v>
      </c>
      <c r="BT44" s="129" t="s">
        <v>454</v>
      </c>
      <c r="BU44" s="129">
        <v>281</v>
      </c>
      <c r="BV44" s="129">
        <v>11</v>
      </c>
      <c r="BW44" s="129" t="s">
        <v>331</v>
      </c>
      <c r="BX44" s="201">
        <v>161</v>
      </c>
    </row>
    <row r="45" spans="1:76" ht="29.25" customHeight="1" thickBot="1" x14ac:dyDescent="0.3">
      <c r="B45" s="72"/>
      <c r="C45" s="72"/>
      <c r="D45" s="72"/>
      <c r="E45" s="72"/>
      <c r="F45" s="98">
        <v>59</v>
      </c>
      <c r="G45" s="111"/>
      <c r="H45" s="113"/>
      <c r="I45" s="113"/>
      <c r="J45" s="114"/>
      <c r="K45" s="90">
        <v>1121</v>
      </c>
      <c r="M45" s="391" t="s">
        <v>313</v>
      </c>
      <c r="N45" s="392"/>
      <c r="O45" s="392"/>
      <c r="P45" s="392"/>
      <c r="Q45" s="392"/>
      <c r="R45" s="392"/>
      <c r="S45" s="392"/>
      <c r="T45" s="392"/>
      <c r="U45" s="392"/>
      <c r="V45" s="392"/>
      <c r="W45" s="392"/>
      <c r="X45" s="392"/>
      <c r="Y45" s="392"/>
      <c r="Z45" s="392"/>
      <c r="AA45" s="392"/>
      <c r="AB45" s="393"/>
      <c r="AQ45" s="123"/>
      <c r="AR45" s="123"/>
      <c r="AS45" s="123"/>
      <c r="AT45" s="123"/>
      <c r="AU45" s="123"/>
      <c r="AV45" s="123"/>
      <c r="AW45" s="123"/>
      <c r="AX45" s="123"/>
      <c r="AY45" s="123"/>
      <c r="AZ45" s="123"/>
      <c r="BA45" s="123"/>
      <c r="BB45" s="123"/>
      <c r="BC45" s="123"/>
      <c r="BD45" s="123"/>
      <c r="BE45" s="123"/>
      <c r="BF45" s="123"/>
      <c r="BH45" s="200">
        <v>40</v>
      </c>
      <c r="BI45" s="217">
        <v>39</v>
      </c>
      <c r="BJ45" s="61">
        <v>4</v>
      </c>
      <c r="BK45" s="125"/>
      <c r="BL45" s="125"/>
      <c r="BM45" s="132" t="s">
        <v>85</v>
      </c>
      <c r="BN45" s="129">
        <v>128</v>
      </c>
      <c r="BO45" s="129">
        <v>171</v>
      </c>
      <c r="BP45" s="129">
        <v>215</v>
      </c>
      <c r="BQ45" s="129">
        <v>7</v>
      </c>
      <c r="BR45" s="129">
        <v>214</v>
      </c>
      <c r="BS45" s="129" t="s">
        <v>455</v>
      </c>
      <c r="BT45" s="129" t="s">
        <v>456</v>
      </c>
      <c r="BU45" s="129">
        <v>299</v>
      </c>
      <c r="BV45" s="129">
        <v>20</v>
      </c>
      <c r="BW45" s="129" t="s">
        <v>331</v>
      </c>
      <c r="BX45" s="201" t="s">
        <v>331</v>
      </c>
    </row>
    <row r="46" spans="1:76" ht="24" customHeight="1" x14ac:dyDescent="0.25">
      <c r="B46" s="72"/>
      <c r="C46" s="72"/>
      <c r="D46" s="72"/>
      <c r="E46" s="72"/>
      <c r="F46" s="72"/>
      <c r="G46" s="72"/>
      <c r="H46" s="72"/>
      <c r="I46" s="72"/>
      <c r="J46" s="72"/>
      <c r="K46" s="72"/>
      <c r="M46" s="394"/>
      <c r="N46" s="395"/>
      <c r="O46" s="395"/>
      <c r="P46" s="395"/>
      <c r="Q46" s="395"/>
      <c r="R46" s="395"/>
      <c r="S46" s="395"/>
      <c r="T46" s="395"/>
      <c r="U46" s="395"/>
      <c r="V46" s="395"/>
      <c r="W46" s="395"/>
      <c r="X46" s="395"/>
      <c r="Y46" s="395"/>
      <c r="Z46" s="395"/>
      <c r="AA46" s="395"/>
      <c r="AB46" s="396"/>
      <c r="AQ46" s="246" t="s">
        <v>216</v>
      </c>
      <c r="AR46" s="246"/>
      <c r="AS46" s="246"/>
      <c r="AT46" s="246"/>
      <c r="AU46" s="246"/>
      <c r="AV46" s="246"/>
      <c r="AW46" s="246"/>
      <c r="AX46" s="246"/>
      <c r="AY46" s="246"/>
      <c r="AZ46" s="246"/>
      <c r="BA46" s="246"/>
      <c r="BB46" s="246"/>
      <c r="BC46" s="246"/>
      <c r="BD46" s="246"/>
      <c r="BE46" s="246"/>
      <c r="BF46" s="246"/>
      <c r="BH46" s="200">
        <v>40</v>
      </c>
      <c r="BI46" s="217">
        <v>40</v>
      </c>
      <c r="BJ46" s="61">
        <v>10</v>
      </c>
      <c r="BK46" s="125"/>
      <c r="BL46" s="125"/>
      <c r="BM46" s="132" t="s">
        <v>86</v>
      </c>
      <c r="BN46" s="129">
        <v>336</v>
      </c>
      <c r="BO46" s="129">
        <v>386</v>
      </c>
      <c r="BP46" s="129">
        <v>222</v>
      </c>
      <c r="BQ46" s="129">
        <v>221</v>
      </c>
      <c r="BR46" s="129">
        <v>130</v>
      </c>
      <c r="BS46" s="129" t="s">
        <v>457</v>
      </c>
      <c r="BT46" s="129" t="s">
        <v>458</v>
      </c>
      <c r="BU46" s="129">
        <v>722</v>
      </c>
      <c r="BV46" s="129">
        <v>29</v>
      </c>
      <c r="BW46" s="129" t="s">
        <v>331</v>
      </c>
      <c r="BX46" s="201" t="s">
        <v>331</v>
      </c>
    </row>
    <row r="47" spans="1:76" ht="24" customHeight="1" thickBot="1" x14ac:dyDescent="0.3">
      <c r="B47" s="289" t="s">
        <v>459</v>
      </c>
      <c r="C47" s="290"/>
      <c r="D47" s="290"/>
      <c r="E47" s="290"/>
      <c r="F47" s="290"/>
      <c r="G47" s="290"/>
      <c r="H47" s="290"/>
      <c r="I47" s="290"/>
      <c r="J47" s="290"/>
      <c r="K47" s="291" t="s">
        <v>367</v>
      </c>
      <c r="M47" s="394"/>
      <c r="N47" s="395"/>
      <c r="O47" s="395"/>
      <c r="P47" s="395"/>
      <c r="Q47" s="395"/>
      <c r="R47" s="395"/>
      <c r="S47" s="395"/>
      <c r="T47" s="395"/>
      <c r="U47" s="395"/>
      <c r="V47" s="395"/>
      <c r="W47" s="395"/>
      <c r="X47" s="395"/>
      <c r="Y47" s="395"/>
      <c r="Z47" s="395"/>
      <c r="AA47" s="395"/>
      <c r="AB47" s="396"/>
      <c r="AQ47" s="246"/>
      <c r="AR47" s="246"/>
      <c r="AS47" s="246"/>
      <c r="AT47" s="246"/>
      <c r="AU47" s="246"/>
      <c r="AV47" s="246"/>
      <c r="AW47" s="246"/>
      <c r="AX47" s="246"/>
      <c r="AY47" s="246"/>
      <c r="AZ47" s="246"/>
      <c r="BA47" s="246"/>
      <c r="BB47" s="246"/>
      <c r="BC47" s="246"/>
      <c r="BD47" s="246"/>
      <c r="BE47" s="246"/>
      <c r="BF47" s="246"/>
      <c r="BH47" s="200">
        <v>40</v>
      </c>
      <c r="BI47" s="217">
        <v>41</v>
      </c>
      <c r="BJ47" s="61">
        <v>3</v>
      </c>
      <c r="BK47" s="125"/>
      <c r="BL47" s="125"/>
      <c r="BM47" s="132" t="s">
        <v>82</v>
      </c>
      <c r="BN47" s="129">
        <v>120</v>
      </c>
      <c r="BO47" s="129">
        <v>164</v>
      </c>
      <c r="BP47" s="129">
        <v>1</v>
      </c>
      <c r="BQ47" s="129">
        <v>91</v>
      </c>
      <c r="BR47" s="129">
        <v>89</v>
      </c>
      <c r="BS47" s="129" t="s">
        <v>460</v>
      </c>
      <c r="BT47" s="129" t="s">
        <v>461</v>
      </c>
      <c r="BU47" s="129">
        <v>284</v>
      </c>
      <c r="BV47" s="129">
        <v>14</v>
      </c>
      <c r="BW47" s="129" t="s">
        <v>331</v>
      </c>
      <c r="BX47" s="201" t="s">
        <v>331</v>
      </c>
    </row>
    <row r="48" spans="1:76" ht="21.75" thickBot="1" x14ac:dyDescent="0.3">
      <c r="B48" s="293" t="s">
        <v>462</v>
      </c>
      <c r="C48" s="294"/>
      <c r="D48" s="294"/>
      <c r="E48" s="294"/>
      <c r="F48" s="294"/>
      <c r="G48" s="294"/>
      <c r="H48" s="294"/>
      <c r="I48" s="294"/>
      <c r="J48" s="294"/>
      <c r="K48" s="292"/>
      <c r="M48" s="394"/>
      <c r="N48" s="395"/>
      <c r="O48" s="395"/>
      <c r="P48" s="395"/>
      <c r="Q48" s="395"/>
      <c r="R48" s="395"/>
      <c r="S48" s="395"/>
      <c r="T48" s="395"/>
      <c r="U48" s="395"/>
      <c r="V48" s="395"/>
      <c r="W48" s="395"/>
      <c r="X48" s="395"/>
      <c r="Y48" s="395"/>
      <c r="Z48" s="395"/>
      <c r="AA48" s="395"/>
      <c r="AB48" s="396"/>
      <c r="AQ48" s="247"/>
      <c r="AR48" s="247"/>
      <c r="AS48" s="247"/>
      <c r="AT48" s="247"/>
      <c r="AU48" s="247"/>
      <c r="AV48" s="247"/>
      <c r="AW48" s="247"/>
      <c r="AX48" s="247"/>
      <c r="AY48" s="247"/>
      <c r="AZ48" s="247"/>
      <c r="BA48" s="247"/>
      <c r="BB48" s="247"/>
      <c r="BC48" s="247"/>
      <c r="BD48" s="247"/>
      <c r="BE48" s="247"/>
      <c r="BF48" s="247"/>
      <c r="BH48" s="200">
        <v>40</v>
      </c>
      <c r="BI48" s="217">
        <v>42</v>
      </c>
      <c r="BJ48" s="61">
        <v>3</v>
      </c>
      <c r="BK48" s="124" t="s">
        <v>217</v>
      </c>
      <c r="BL48" s="124"/>
      <c r="BM48" s="132" t="s">
        <v>82</v>
      </c>
      <c r="BN48" s="129">
        <v>120</v>
      </c>
      <c r="BO48" s="129">
        <v>165</v>
      </c>
      <c r="BP48" s="129">
        <v>92</v>
      </c>
      <c r="BQ48" s="129">
        <v>2</v>
      </c>
      <c r="BR48" s="129">
        <v>57</v>
      </c>
      <c r="BS48" s="129" t="s">
        <v>463</v>
      </c>
      <c r="BT48" s="129" t="s">
        <v>464</v>
      </c>
      <c r="BU48" s="129">
        <v>285</v>
      </c>
      <c r="BV48" s="129">
        <v>15</v>
      </c>
      <c r="BW48" s="129">
        <v>165</v>
      </c>
      <c r="BX48" s="201" t="s">
        <v>331</v>
      </c>
    </row>
    <row r="49" spans="1:76" ht="24" thickBot="1" x14ac:dyDescent="0.3">
      <c r="B49" s="72"/>
      <c r="C49" s="72"/>
      <c r="D49" s="72"/>
      <c r="E49" s="72"/>
      <c r="F49" s="72"/>
      <c r="G49" s="72"/>
      <c r="H49" s="72"/>
      <c r="I49" s="72"/>
      <c r="J49" s="72"/>
      <c r="K49" s="72"/>
      <c r="M49" s="394"/>
      <c r="N49" s="395"/>
      <c r="O49" s="395"/>
      <c r="P49" s="395"/>
      <c r="Q49" s="395"/>
      <c r="R49" s="395"/>
      <c r="S49" s="395"/>
      <c r="T49" s="395"/>
      <c r="U49" s="395"/>
      <c r="V49" s="395"/>
      <c r="W49" s="395"/>
      <c r="X49" s="395"/>
      <c r="Y49" s="395"/>
      <c r="Z49" s="395"/>
      <c r="AA49" s="395"/>
      <c r="AB49" s="396"/>
      <c r="AQ49" s="245" t="s">
        <v>465</v>
      </c>
      <c r="AR49" s="245"/>
      <c r="AS49" s="245"/>
      <c r="AT49" s="245"/>
      <c r="AU49" s="245"/>
      <c r="AV49" s="245"/>
      <c r="AW49" s="245"/>
      <c r="AX49" s="245"/>
      <c r="AY49" s="245"/>
      <c r="AZ49" s="245"/>
      <c r="BA49" s="245"/>
      <c r="BB49" s="245"/>
      <c r="BC49" s="245"/>
      <c r="BD49" s="245"/>
      <c r="BE49" s="245"/>
      <c r="BF49" s="245"/>
      <c r="BH49" s="200">
        <v>40</v>
      </c>
      <c r="BI49" s="217">
        <v>43</v>
      </c>
      <c r="BJ49" s="61">
        <v>6</v>
      </c>
      <c r="BK49" s="124" t="s">
        <v>217</v>
      </c>
      <c r="BL49" s="124"/>
      <c r="BM49" s="132" t="s">
        <v>80</v>
      </c>
      <c r="BN49" s="129">
        <v>208</v>
      </c>
      <c r="BO49" s="129">
        <v>257</v>
      </c>
      <c r="BP49" s="129">
        <v>90</v>
      </c>
      <c r="BQ49" s="129">
        <v>59</v>
      </c>
      <c r="BR49" s="129">
        <v>36</v>
      </c>
      <c r="BS49" s="129" t="s">
        <v>466</v>
      </c>
      <c r="BT49" s="129" t="s">
        <v>467</v>
      </c>
      <c r="BU49" s="129">
        <v>465</v>
      </c>
      <c r="BV49" s="129">
        <v>24</v>
      </c>
      <c r="BW49" s="129" t="s">
        <v>331</v>
      </c>
      <c r="BX49" s="201" t="s">
        <v>331</v>
      </c>
    </row>
    <row r="50" spans="1:76" ht="26.25" customHeight="1" thickBot="1" x14ac:dyDescent="0.3">
      <c r="A50" s="259" t="s">
        <v>268</v>
      </c>
      <c r="B50" s="74" t="s">
        <v>52</v>
      </c>
      <c r="C50" s="78" t="s">
        <v>0</v>
      </c>
      <c r="D50" s="78" t="s">
        <v>53</v>
      </c>
      <c r="E50" s="78" t="s">
        <v>54</v>
      </c>
      <c r="F50" s="74" t="s">
        <v>3</v>
      </c>
      <c r="G50" s="69" t="s">
        <v>55</v>
      </c>
      <c r="H50" s="69" t="s">
        <v>56</v>
      </c>
      <c r="I50" s="85" t="s">
        <v>202</v>
      </c>
      <c r="J50" s="74" t="s">
        <v>51</v>
      </c>
      <c r="K50" s="75" t="s">
        <v>3</v>
      </c>
      <c r="M50" s="397"/>
      <c r="N50" s="398"/>
      <c r="O50" s="398"/>
      <c r="P50" s="398"/>
      <c r="Q50" s="398"/>
      <c r="R50" s="398"/>
      <c r="S50" s="398"/>
      <c r="T50" s="398"/>
      <c r="U50" s="398"/>
      <c r="V50" s="398"/>
      <c r="W50" s="398"/>
      <c r="X50" s="398"/>
      <c r="Y50" s="398"/>
      <c r="Z50" s="398"/>
      <c r="AA50" s="398"/>
      <c r="AB50" s="399"/>
      <c r="AQ50" s="344" t="s">
        <v>468</v>
      </c>
      <c r="AR50" s="344"/>
      <c r="AS50" s="344"/>
      <c r="AT50" s="344"/>
      <c r="AU50" s="344"/>
      <c r="AV50" s="344"/>
      <c r="AW50" s="344"/>
      <c r="AX50" s="344"/>
      <c r="AY50" s="344"/>
      <c r="AZ50" s="344"/>
      <c r="BA50" s="344"/>
      <c r="BB50" s="344"/>
      <c r="BC50" s="344"/>
      <c r="BD50" s="344"/>
      <c r="BE50" s="344"/>
      <c r="BF50" s="344"/>
      <c r="BH50" s="200">
        <v>40</v>
      </c>
      <c r="BI50" s="217">
        <v>44</v>
      </c>
      <c r="BJ50" s="61">
        <v>3</v>
      </c>
      <c r="BK50" s="124" t="s">
        <v>217</v>
      </c>
      <c r="BL50" s="124"/>
      <c r="BM50" s="132" t="s">
        <v>82</v>
      </c>
      <c r="BN50" s="129">
        <v>120</v>
      </c>
      <c r="BO50" s="129">
        <v>167</v>
      </c>
      <c r="BP50" s="129">
        <v>31</v>
      </c>
      <c r="BQ50" s="129">
        <v>23</v>
      </c>
      <c r="BR50" s="129">
        <v>61</v>
      </c>
      <c r="BS50" s="129" t="s">
        <v>469</v>
      </c>
      <c r="BT50" s="129" t="s">
        <v>470</v>
      </c>
      <c r="BU50" s="129">
        <v>287</v>
      </c>
      <c r="BV50" s="129">
        <v>17</v>
      </c>
      <c r="BW50" s="129" t="s">
        <v>331</v>
      </c>
      <c r="BX50" s="201" t="s">
        <v>331</v>
      </c>
    </row>
    <row r="51" spans="1:76" ht="23.25" customHeight="1" thickBot="1" x14ac:dyDescent="0.4">
      <c r="A51" s="259"/>
      <c r="B51" s="81" t="s">
        <v>9</v>
      </c>
      <c r="C51" s="80" t="s">
        <v>6</v>
      </c>
      <c r="D51" s="121">
        <v>324</v>
      </c>
      <c r="E51" s="122">
        <v>44</v>
      </c>
      <c r="F51" s="92">
        <v>368</v>
      </c>
      <c r="G51" s="71"/>
      <c r="H51" s="94">
        <v>7</v>
      </c>
      <c r="I51" s="86" t="s">
        <v>332</v>
      </c>
      <c r="J51" s="76" t="s">
        <v>333</v>
      </c>
      <c r="K51" s="167">
        <v>17</v>
      </c>
      <c r="M51" s="223" t="s">
        <v>331</v>
      </c>
      <c r="N51" s="224"/>
      <c r="O51" s="224"/>
      <c r="P51" s="224"/>
      <c r="Q51" s="224"/>
      <c r="R51" s="224"/>
      <c r="S51" s="224"/>
      <c r="T51" s="224"/>
      <c r="U51" s="224"/>
      <c r="V51" s="224"/>
      <c r="W51" s="224"/>
      <c r="X51" s="224"/>
      <c r="Y51" s="224"/>
      <c r="Z51" s="224"/>
      <c r="AA51" s="224"/>
      <c r="AB51" s="225"/>
      <c r="AQ51" s="407" t="s">
        <v>215</v>
      </c>
      <c r="AR51" s="408"/>
      <c r="AS51" s="408"/>
      <c r="AT51" s="408"/>
      <c r="AU51" s="408"/>
      <c r="AV51" s="408"/>
      <c r="AW51" s="408"/>
      <c r="AX51" s="408"/>
      <c r="AY51" s="408"/>
      <c r="AZ51" s="408"/>
      <c r="BA51" s="408"/>
      <c r="BB51" s="408"/>
      <c r="BC51" s="408"/>
      <c r="BD51" s="408"/>
      <c r="BE51" s="408"/>
      <c r="BF51" s="409"/>
      <c r="BH51" s="200">
        <v>40</v>
      </c>
      <c r="BI51" s="217">
        <v>45</v>
      </c>
      <c r="BJ51" s="61">
        <v>3</v>
      </c>
      <c r="BK51" s="124" t="s">
        <v>217</v>
      </c>
      <c r="BL51" s="124"/>
      <c r="BM51" s="132" t="s">
        <v>87</v>
      </c>
      <c r="BN51" s="129">
        <v>88</v>
      </c>
      <c r="BO51" s="129">
        <v>136</v>
      </c>
      <c r="BP51" s="129">
        <v>8</v>
      </c>
      <c r="BQ51" s="129">
        <v>84</v>
      </c>
      <c r="BR51" s="129">
        <v>54</v>
      </c>
      <c r="BS51" s="129" t="s">
        <v>471</v>
      </c>
      <c r="BT51" s="129" t="s">
        <v>472</v>
      </c>
      <c r="BU51" s="129">
        <v>224</v>
      </c>
      <c r="BV51" s="129">
        <v>26</v>
      </c>
      <c r="BW51" s="129" t="s">
        <v>331</v>
      </c>
      <c r="BX51" s="201" t="s">
        <v>331</v>
      </c>
    </row>
    <row r="52" spans="1:76" ht="24" thickBot="1" x14ac:dyDescent="0.3">
      <c r="A52" s="259"/>
      <c r="B52" s="81" t="s">
        <v>10</v>
      </c>
      <c r="C52" s="82" t="s">
        <v>6</v>
      </c>
      <c r="D52" s="102">
        <v>150</v>
      </c>
      <c r="E52" s="83">
        <v>16</v>
      </c>
      <c r="F52" s="92">
        <v>166</v>
      </c>
      <c r="G52" s="71"/>
      <c r="H52" s="94">
        <v>14</v>
      </c>
      <c r="I52" s="86" t="s">
        <v>336</v>
      </c>
      <c r="J52" s="76" t="s">
        <v>337</v>
      </c>
      <c r="K52" s="167">
        <v>13</v>
      </c>
      <c r="M52" s="223" t="s">
        <v>473</v>
      </c>
      <c r="N52" s="224"/>
      <c r="O52" s="224"/>
      <c r="P52" s="224"/>
      <c r="Q52" s="224"/>
      <c r="R52" s="224"/>
      <c r="S52" s="224"/>
      <c r="T52" s="224"/>
      <c r="U52" s="224"/>
      <c r="V52" s="224"/>
      <c r="W52" s="224"/>
      <c r="X52" s="224"/>
      <c r="Y52" s="224"/>
      <c r="Z52" s="224"/>
      <c r="AA52" s="224"/>
      <c r="AB52" s="225"/>
      <c r="AQ52" s="223" t="s">
        <v>402</v>
      </c>
      <c r="AR52" s="224"/>
      <c r="AS52" s="224"/>
      <c r="AT52" s="224"/>
      <c r="AU52" s="224"/>
      <c r="AV52" s="224"/>
      <c r="AW52" s="224"/>
      <c r="AX52" s="224"/>
      <c r="AY52" s="224"/>
      <c r="AZ52" s="224"/>
      <c r="BA52" s="224"/>
      <c r="BB52" s="224"/>
      <c r="BC52" s="224"/>
      <c r="BD52" s="224"/>
      <c r="BE52" s="224"/>
      <c r="BF52" s="225"/>
      <c r="BH52" s="200">
        <v>40</v>
      </c>
      <c r="BI52" s="217">
        <v>46</v>
      </c>
      <c r="BJ52" s="61">
        <v>2</v>
      </c>
      <c r="BK52" s="125"/>
      <c r="BL52" s="125"/>
      <c r="BM52" s="132" t="s">
        <v>60</v>
      </c>
      <c r="BN52" s="129">
        <v>80</v>
      </c>
      <c r="BO52" s="129">
        <v>128</v>
      </c>
      <c r="BP52" s="129">
        <v>92</v>
      </c>
      <c r="BQ52" s="129">
        <v>30</v>
      </c>
      <c r="BR52" s="129">
        <v>23</v>
      </c>
      <c r="BS52" s="129" t="s">
        <v>474</v>
      </c>
      <c r="BT52" s="129" t="s">
        <v>475</v>
      </c>
      <c r="BU52" s="129">
        <v>208</v>
      </c>
      <c r="BV52" s="129">
        <v>19</v>
      </c>
      <c r="BW52" s="129" t="s">
        <v>331</v>
      </c>
      <c r="BX52" s="201" t="s">
        <v>331</v>
      </c>
    </row>
    <row r="53" spans="1:76" ht="24" thickBot="1" x14ac:dyDescent="0.3">
      <c r="A53" s="259"/>
      <c r="B53" s="81" t="s">
        <v>11</v>
      </c>
      <c r="C53" s="82" t="s">
        <v>6</v>
      </c>
      <c r="D53" s="121">
        <v>200</v>
      </c>
      <c r="E53" s="122">
        <v>31</v>
      </c>
      <c r="F53" s="92">
        <v>231</v>
      </c>
      <c r="G53" s="71"/>
      <c r="H53" s="94">
        <v>3</v>
      </c>
      <c r="I53" s="86" t="s">
        <v>340</v>
      </c>
      <c r="J53" s="76" t="s">
        <v>341</v>
      </c>
      <c r="K53" s="167">
        <v>6</v>
      </c>
      <c r="AQ53" s="223" t="s">
        <v>331</v>
      </c>
      <c r="AR53" s="224"/>
      <c r="AS53" s="224"/>
      <c r="AT53" s="224"/>
      <c r="AU53" s="224"/>
      <c r="AV53" s="224"/>
      <c r="AW53" s="224"/>
      <c r="AX53" s="224"/>
      <c r="AY53" s="224"/>
      <c r="AZ53" s="224"/>
      <c r="BA53" s="224"/>
      <c r="BB53" s="224"/>
      <c r="BC53" s="224"/>
      <c r="BD53" s="224"/>
      <c r="BE53" s="224"/>
      <c r="BF53" s="225"/>
      <c r="BH53" s="200">
        <v>40</v>
      </c>
      <c r="BI53" s="217">
        <v>47</v>
      </c>
      <c r="BJ53" s="61">
        <v>5</v>
      </c>
      <c r="BK53" s="125"/>
      <c r="BL53" s="125"/>
      <c r="BM53" s="132" t="s">
        <v>88</v>
      </c>
      <c r="BN53" s="129">
        <v>168</v>
      </c>
      <c r="BO53" s="129">
        <v>220</v>
      </c>
      <c r="BP53" s="129">
        <v>122</v>
      </c>
      <c r="BQ53" s="129">
        <v>7</v>
      </c>
      <c r="BR53" s="129">
        <v>107</v>
      </c>
      <c r="BS53" s="129" t="s">
        <v>476</v>
      </c>
      <c r="BT53" s="129" t="s">
        <v>477</v>
      </c>
      <c r="BU53" s="129">
        <v>388</v>
      </c>
      <c r="BV53" s="129">
        <v>19</v>
      </c>
      <c r="BW53" s="129" t="s">
        <v>331</v>
      </c>
      <c r="BX53" s="201" t="s">
        <v>331</v>
      </c>
    </row>
    <row r="54" spans="1:76" ht="24" thickBot="1" x14ac:dyDescent="0.3">
      <c r="A54" s="259"/>
      <c r="B54" s="81" t="s">
        <v>12</v>
      </c>
      <c r="C54" s="82" t="s">
        <v>6</v>
      </c>
      <c r="D54" s="103">
        <v>225</v>
      </c>
      <c r="E54" s="100">
        <v>36</v>
      </c>
      <c r="F54" s="92">
        <v>261</v>
      </c>
      <c r="G54" s="71"/>
      <c r="H54" s="94">
        <v>14</v>
      </c>
      <c r="I54" s="86" t="s">
        <v>344</v>
      </c>
      <c r="J54" s="76" t="s">
        <v>345</v>
      </c>
      <c r="K54" s="167">
        <v>18</v>
      </c>
      <c r="AQ54" s="123"/>
      <c r="AR54" s="123"/>
      <c r="AS54" s="123"/>
      <c r="AT54" s="123"/>
      <c r="AU54" s="123"/>
      <c r="AV54" s="123"/>
      <c r="AW54" s="123"/>
      <c r="AX54" s="123"/>
      <c r="AY54" s="123"/>
      <c r="AZ54" s="123"/>
      <c r="BA54" s="123"/>
      <c r="BB54" s="123"/>
      <c r="BC54" s="123"/>
      <c r="BD54" s="123"/>
      <c r="BE54" s="123"/>
      <c r="BF54" s="123"/>
      <c r="BH54" s="200">
        <v>40</v>
      </c>
      <c r="BI54" s="217">
        <v>48</v>
      </c>
      <c r="BJ54" s="61">
        <v>2</v>
      </c>
      <c r="BK54" s="124" t="s">
        <v>217</v>
      </c>
      <c r="BL54" s="124"/>
      <c r="BM54" s="132" t="s">
        <v>59</v>
      </c>
      <c r="BN54" s="129">
        <v>48</v>
      </c>
      <c r="BO54" s="129">
        <v>98</v>
      </c>
      <c r="BP54" s="129">
        <v>115</v>
      </c>
      <c r="BQ54" s="129">
        <v>114</v>
      </c>
      <c r="BR54" s="129">
        <v>84</v>
      </c>
      <c r="BS54" s="129" t="s">
        <v>478</v>
      </c>
      <c r="BT54" s="129" t="s">
        <v>479</v>
      </c>
      <c r="BU54" s="129">
        <v>146</v>
      </c>
      <c r="BV54" s="129">
        <v>29</v>
      </c>
      <c r="BW54" s="129" t="s">
        <v>331</v>
      </c>
      <c r="BX54" s="201" t="s">
        <v>331</v>
      </c>
    </row>
    <row r="55" spans="1:76" ht="21.75" customHeight="1" thickBot="1" x14ac:dyDescent="0.3">
      <c r="A55" s="259"/>
      <c r="B55" s="295" t="s">
        <v>13</v>
      </c>
      <c r="C55" s="296"/>
      <c r="D55" s="296"/>
      <c r="E55" s="297"/>
      <c r="F55" s="89">
        <v>1026</v>
      </c>
      <c r="G55" s="95"/>
      <c r="H55" s="96">
        <v>38</v>
      </c>
      <c r="I55" s="97"/>
      <c r="J55" s="77"/>
      <c r="K55" s="98">
        <v>54</v>
      </c>
      <c r="AQ55" s="232" t="s">
        <v>257</v>
      </c>
      <c r="AR55" s="232"/>
      <c r="AS55" s="232"/>
      <c r="AT55" s="232"/>
      <c r="AU55" s="232"/>
      <c r="AV55" s="232"/>
      <c r="AW55" s="232"/>
      <c r="AX55" s="232"/>
      <c r="AY55" s="232"/>
      <c r="AZ55" s="232"/>
      <c r="BA55" s="232"/>
      <c r="BB55" s="232"/>
      <c r="BC55" s="232"/>
      <c r="BD55" s="232"/>
      <c r="BE55" s="232"/>
      <c r="BF55" s="232"/>
      <c r="BH55" s="200">
        <v>40</v>
      </c>
      <c r="BI55" s="217">
        <v>49</v>
      </c>
      <c r="BJ55" s="61">
        <v>4</v>
      </c>
      <c r="BK55" s="125"/>
      <c r="BL55" s="125"/>
      <c r="BM55" s="132" t="s">
        <v>75</v>
      </c>
      <c r="BN55" s="129">
        <v>160</v>
      </c>
      <c r="BO55" s="129">
        <v>213</v>
      </c>
      <c r="BP55" s="129">
        <v>1</v>
      </c>
      <c r="BQ55" s="129">
        <v>30</v>
      </c>
      <c r="BR55" s="129">
        <v>54</v>
      </c>
      <c r="BS55" s="129" t="s">
        <v>480</v>
      </c>
      <c r="BT55" s="129" t="s">
        <v>481</v>
      </c>
      <c r="BU55" s="129">
        <v>373</v>
      </c>
      <c r="BV55" s="129">
        <v>13</v>
      </c>
      <c r="BW55" s="129">
        <v>213</v>
      </c>
      <c r="BX55" s="201" t="s">
        <v>331</v>
      </c>
    </row>
    <row r="56" spans="1:76" ht="21.75" customHeight="1" thickBot="1" x14ac:dyDescent="0.3">
      <c r="B56" s="72"/>
      <c r="C56" s="72"/>
      <c r="D56" s="72"/>
      <c r="E56" s="72"/>
      <c r="F56" s="73">
        <v>19</v>
      </c>
      <c r="G56" s="110"/>
      <c r="H56" s="110"/>
      <c r="I56" s="111"/>
      <c r="J56" s="112"/>
      <c r="K56" s="73">
        <v>19</v>
      </c>
      <c r="AQ56" s="233"/>
      <c r="AR56" s="233"/>
      <c r="AS56" s="233"/>
      <c r="AT56" s="233"/>
      <c r="AU56" s="233"/>
      <c r="AV56" s="233"/>
      <c r="AW56" s="233"/>
      <c r="AX56" s="233"/>
      <c r="AY56" s="233"/>
      <c r="AZ56" s="233"/>
      <c r="BA56" s="233"/>
      <c r="BB56" s="233"/>
      <c r="BC56" s="233"/>
      <c r="BD56" s="233"/>
      <c r="BE56" s="233"/>
      <c r="BF56" s="233"/>
      <c r="BH56" s="200">
        <v>40</v>
      </c>
      <c r="BI56" s="217">
        <v>50</v>
      </c>
      <c r="BJ56" s="61">
        <v>4</v>
      </c>
      <c r="BK56" s="125"/>
      <c r="BL56" s="125"/>
      <c r="BM56" s="132" t="s">
        <v>75</v>
      </c>
      <c r="BN56" s="129">
        <v>160</v>
      </c>
      <c r="BO56" s="129">
        <v>214</v>
      </c>
      <c r="BP56" s="129">
        <v>31</v>
      </c>
      <c r="BQ56" s="129">
        <v>84</v>
      </c>
      <c r="BR56" s="129">
        <v>5</v>
      </c>
      <c r="BS56" s="129" t="s">
        <v>482</v>
      </c>
      <c r="BT56" s="129" t="s">
        <v>483</v>
      </c>
      <c r="BU56" s="129">
        <v>374</v>
      </c>
      <c r="BV56" s="129">
        <v>14</v>
      </c>
      <c r="BW56" s="129" t="s">
        <v>331</v>
      </c>
      <c r="BX56" s="201" t="s">
        <v>331</v>
      </c>
    </row>
    <row r="57" spans="1:76" ht="27" customHeight="1" thickBot="1" x14ac:dyDescent="0.3">
      <c r="B57" s="72"/>
      <c r="C57" s="72"/>
      <c r="D57" s="72"/>
      <c r="E57" s="72"/>
      <c r="F57" s="98">
        <v>54</v>
      </c>
      <c r="G57" s="111"/>
      <c r="H57" s="113"/>
      <c r="I57" s="113"/>
      <c r="J57" s="114"/>
      <c r="K57" s="90">
        <v>1026</v>
      </c>
      <c r="AQ57" s="234" t="s">
        <v>484</v>
      </c>
      <c r="AR57" s="234"/>
      <c r="AS57" s="234"/>
      <c r="AT57" s="234"/>
      <c r="AU57" s="234"/>
      <c r="AV57" s="234"/>
      <c r="AW57" s="234"/>
      <c r="AX57" s="234"/>
      <c r="AY57" s="234"/>
      <c r="AZ57" s="234"/>
      <c r="BA57" s="234"/>
      <c r="BB57" s="234"/>
      <c r="BC57" s="234"/>
      <c r="BD57" s="234"/>
      <c r="BE57" s="234"/>
      <c r="BF57" s="234"/>
      <c r="BH57" s="200">
        <v>40</v>
      </c>
      <c r="BI57" s="217">
        <v>51</v>
      </c>
      <c r="BJ57" s="61">
        <v>4</v>
      </c>
      <c r="BK57" s="125"/>
      <c r="BL57" s="125"/>
      <c r="BM57" s="132" t="s">
        <v>89</v>
      </c>
      <c r="BN57" s="129">
        <v>128</v>
      </c>
      <c r="BO57" s="129">
        <v>183</v>
      </c>
      <c r="BP57" s="129">
        <v>115</v>
      </c>
      <c r="BQ57" s="129">
        <v>89</v>
      </c>
      <c r="BR57" s="129">
        <v>75</v>
      </c>
      <c r="BS57" s="129" t="s">
        <v>485</v>
      </c>
      <c r="BT57" s="129" t="s">
        <v>486</v>
      </c>
      <c r="BU57" s="129">
        <v>311</v>
      </c>
      <c r="BV57" s="129">
        <v>23</v>
      </c>
      <c r="BW57" s="129" t="s">
        <v>331</v>
      </c>
      <c r="BX57" s="201" t="s">
        <v>331</v>
      </c>
    </row>
    <row r="58" spans="1:76" ht="21.75" thickBot="1" x14ac:dyDescent="0.3">
      <c r="B58" s="72"/>
      <c r="C58" s="72"/>
      <c r="D58" s="72"/>
      <c r="E58" s="72"/>
      <c r="F58" s="72"/>
      <c r="G58" s="72"/>
      <c r="H58" s="72"/>
      <c r="I58" s="72"/>
      <c r="J58" s="72"/>
      <c r="K58" s="72"/>
      <c r="AQ58" s="234" t="s">
        <v>487</v>
      </c>
      <c r="AR58" s="234"/>
      <c r="AS58" s="234"/>
      <c r="AT58" s="234"/>
      <c r="AU58" s="234"/>
      <c r="AV58" s="234"/>
      <c r="AW58" s="234"/>
      <c r="AX58" s="234"/>
      <c r="AY58" s="234"/>
      <c r="AZ58" s="234"/>
      <c r="BA58" s="234"/>
      <c r="BB58" s="234"/>
      <c r="BC58" s="234"/>
      <c r="BD58" s="234"/>
      <c r="BE58" s="234"/>
      <c r="BF58" s="234"/>
      <c r="BH58" s="200">
        <v>40</v>
      </c>
      <c r="BI58" s="217">
        <v>52</v>
      </c>
      <c r="BJ58" s="61">
        <v>6</v>
      </c>
      <c r="BK58" s="125"/>
      <c r="BL58" s="125"/>
      <c r="BM58" s="132" t="s">
        <v>66</v>
      </c>
      <c r="BN58" s="129">
        <v>240</v>
      </c>
      <c r="BO58" s="129">
        <v>298</v>
      </c>
      <c r="BP58" s="129">
        <v>204</v>
      </c>
      <c r="BQ58" s="129">
        <v>164</v>
      </c>
      <c r="BR58" s="129">
        <v>135</v>
      </c>
      <c r="BS58" s="129" t="s">
        <v>488</v>
      </c>
      <c r="BT58" s="129" t="s">
        <v>489</v>
      </c>
      <c r="BU58" s="129">
        <v>538</v>
      </c>
      <c r="BV58" s="129">
        <v>25</v>
      </c>
      <c r="BW58" s="129" t="s">
        <v>331</v>
      </c>
      <c r="BX58" s="201" t="s">
        <v>331</v>
      </c>
    </row>
    <row r="59" spans="1:76" ht="21.75" thickBot="1" x14ac:dyDescent="0.3">
      <c r="B59" s="289" t="s">
        <v>490</v>
      </c>
      <c r="C59" s="290"/>
      <c r="D59" s="290"/>
      <c r="E59" s="290"/>
      <c r="F59" s="290"/>
      <c r="G59" s="290"/>
      <c r="H59" s="290"/>
      <c r="I59" s="290"/>
      <c r="J59" s="290"/>
      <c r="K59" s="291" t="s">
        <v>367</v>
      </c>
      <c r="AQ59" s="421" t="s">
        <v>227</v>
      </c>
      <c r="AR59" s="422"/>
      <c r="AS59" s="422"/>
      <c r="AT59" s="422"/>
      <c r="AU59" s="422"/>
      <c r="AV59" s="422"/>
      <c r="AW59" s="422"/>
      <c r="AX59" s="422"/>
      <c r="AY59" s="422"/>
      <c r="AZ59" s="422"/>
      <c r="BA59" s="422"/>
      <c r="BB59" s="422"/>
      <c r="BC59" s="422"/>
      <c r="BD59" s="422"/>
      <c r="BE59" s="422"/>
      <c r="BF59" s="423"/>
      <c r="BH59" s="200">
        <v>40</v>
      </c>
      <c r="BI59" s="217">
        <v>53</v>
      </c>
      <c r="BJ59" s="61">
        <v>1</v>
      </c>
      <c r="BK59" s="125"/>
      <c r="BL59" s="125"/>
      <c r="BM59" s="132" t="s">
        <v>39</v>
      </c>
      <c r="BN59" s="129">
        <v>40</v>
      </c>
      <c r="BO59" s="129">
        <v>94</v>
      </c>
      <c r="BP59" s="129">
        <v>40</v>
      </c>
      <c r="BQ59" s="129">
        <v>29</v>
      </c>
      <c r="BR59" s="129">
        <v>40</v>
      </c>
      <c r="BS59" s="129" t="s">
        <v>491</v>
      </c>
      <c r="BT59" s="129" t="s">
        <v>492</v>
      </c>
      <c r="BU59" s="129">
        <v>134</v>
      </c>
      <c r="BV59" s="129">
        <v>17</v>
      </c>
      <c r="BW59" s="129" t="s">
        <v>331</v>
      </c>
      <c r="BX59" s="201" t="s">
        <v>331</v>
      </c>
    </row>
    <row r="60" spans="1:76" ht="21" x14ac:dyDescent="0.25">
      <c r="B60" s="293" t="s">
        <v>493</v>
      </c>
      <c r="C60" s="294"/>
      <c r="D60" s="294"/>
      <c r="E60" s="294"/>
      <c r="F60" s="294"/>
      <c r="G60" s="294"/>
      <c r="H60" s="294"/>
      <c r="I60" s="294"/>
      <c r="J60" s="294"/>
      <c r="K60" s="292"/>
      <c r="AQ60" s="424"/>
      <c r="AR60" s="425"/>
      <c r="AS60" s="425"/>
      <c r="AT60" s="425"/>
      <c r="AU60" s="425"/>
      <c r="AV60" s="425"/>
      <c r="AW60" s="425"/>
      <c r="AX60" s="425"/>
      <c r="AY60" s="425"/>
      <c r="AZ60" s="425"/>
      <c r="BA60" s="425"/>
      <c r="BB60" s="425"/>
      <c r="BC60" s="425"/>
      <c r="BD60" s="425"/>
      <c r="BE60" s="425"/>
      <c r="BF60" s="426"/>
      <c r="BH60" s="200">
        <v>40</v>
      </c>
      <c r="BI60" s="217">
        <v>54</v>
      </c>
      <c r="BJ60" s="61">
        <v>0</v>
      </c>
      <c r="BK60" s="125"/>
      <c r="BL60" s="125"/>
      <c r="BM60" s="132"/>
      <c r="BN60" s="129">
        <v>0</v>
      </c>
      <c r="BO60" s="129">
        <v>54</v>
      </c>
      <c r="BP60" s="129">
        <v>69</v>
      </c>
      <c r="BQ60" s="129">
        <v>69</v>
      </c>
      <c r="BR60" s="129">
        <v>12</v>
      </c>
      <c r="BS60" s="129" t="s">
        <v>494</v>
      </c>
      <c r="BT60" s="129" t="s">
        <v>495</v>
      </c>
      <c r="BU60" s="129">
        <v>54</v>
      </c>
      <c r="BV60" s="129">
        <v>9</v>
      </c>
      <c r="BW60" s="129" t="s">
        <v>331</v>
      </c>
      <c r="BX60" s="201" t="s">
        <v>331</v>
      </c>
    </row>
    <row r="61" spans="1:76" ht="21.75" thickBot="1" x14ac:dyDescent="0.3">
      <c r="B61" s="72"/>
      <c r="C61" s="72"/>
      <c r="D61" s="72"/>
      <c r="E61" s="72"/>
      <c r="F61" s="72"/>
      <c r="G61" s="72"/>
      <c r="H61" s="72"/>
      <c r="I61" s="72"/>
      <c r="J61" s="72"/>
      <c r="K61" s="72"/>
      <c r="AQ61" s="424"/>
      <c r="AR61" s="425"/>
      <c r="AS61" s="425"/>
      <c r="AT61" s="425"/>
      <c r="AU61" s="425"/>
      <c r="AV61" s="425"/>
      <c r="AW61" s="425"/>
      <c r="AX61" s="425"/>
      <c r="AY61" s="425"/>
      <c r="AZ61" s="425"/>
      <c r="BA61" s="425"/>
      <c r="BB61" s="425"/>
      <c r="BC61" s="425"/>
      <c r="BD61" s="425"/>
      <c r="BE61" s="425"/>
      <c r="BF61" s="426"/>
      <c r="BH61" s="200">
        <v>40</v>
      </c>
      <c r="BI61" s="217">
        <v>55</v>
      </c>
      <c r="BJ61" s="61">
        <v>4</v>
      </c>
      <c r="BK61" s="124" t="s">
        <v>217</v>
      </c>
      <c r="BL61" s="124"/>
      <c r="BM61" s="132" t="s">
        <v>90</v>
      </c>
      <c r="BN61" s="129">
        <v>64</v>
      </c>
      <c r="BO61" s="129">
        <v>123</v>
      </c>
      <c r="BP61" s="129">
        <v>138</v>
      </c>
      <c r="BQ61" s="129">
        <v>57</v>
      </c>
      <c r="BR61" s="129">
        <v>5</v>
      </c>
      <c r="BS61" s="129" t="s">
        <v>496</v>
      </c>
      <c r="BT61" s="129" t="s">
        <v>497</v>
      </c>
      <c r="BU61" s="129">
        <v>187</v>
      </c>
      <c r="BV61" s="129">
        <v>16</v>
      </c>
      <c r="BW61" s="129" t="s">
        <v>331</v>
      </c>
      <c r="BX61" s="201" t="s">
        <v>331</v>
      </c>
    </row>
    <row r="62" spans="1:76" ht="21.75" thickBot="1" x14ac:dyDescent="0.3">
      <c r="A62" s="259" t="s">
        <v>269</v>
      </c>
      <c r="B62" s="74" t="s">
        <v>52</v>
      </c>
      <c r="C62" s="78" t="s">
        <v>0</v>
      </c>
      <c r="D62" s="78" t="s">
        <v>53</v>
      </c>
      <c r="E62" s="78" t="s">
        <v>54</v>
      </c>
      <c r="F62" s="74" t="s">
        <v>3</v>
      </c>
      <c r="G62" s="69" t="s">
        <v>55</v>
      </c>
      <c r="H62" s="69" t="s">
        <v>56</v>
      </c>
      <c r="I62" s="85" t="s">
        <v>202</v>
      </c>
      <c r="J62" s="74" t="s">
        <v>51</v>
      </c>
      <c r="K62" s="75" t="s">
        <v>3</v>
      </c>
      <c r="AQ62" s="424"/>
      <c r="AR62" s="425"/>
      <c r="AS62" s="425"/>
      <c r="AT62" s="425"/>
      <c r="AU62" s="425"/>
      <c r="AV62" s="425"/>
      <c r="AW62" s="425"/>
      <c r="AX62" s="425"/>
      <c r="AY62" s="425"/>
      <c r="AZ62" s="425"/>
      <c r="BA62" s="425"/>
      <c r="BB62" s="425"/>
      <c r="BC62" s="425"/>
      <c r="BD62" s="425"/>
      <c r="BE62" s="425"/>
      <c r="BF62" s="426"/>
      <c r="BH62" s="200">
        <v>40</v>
      </c>
      <c r="BI62" s="217">
        <v>56</v>
      </c>
      <c r="BJ62" s="61">
        <v>5</v>
      </c>
      <c r="BK62" s="124" t="s">
        <v>217</v>
      </c>
      <c r="BL62" s="124"/>
      <c r="BM62" s="132" t="s">
        <v>91</v>
      </c>
      <c r="BN62" s="129">
        <v>200</v>
      </c>
      <c r="BO62" s="129">
        <v>261</v>
      </c>
      <c r="BP62" s="129">
        <v>81</v>
      </c>
      <c r="BQ62" s="129">
        <v>52</v>
      </c>
      <c r="BR62" s="129">
        <v>28</v>
      </c>
      <c r="BS62" s="129" t="s">
        <v>498</v>
      </c>
      <c r="BT62" s="129" t="s">
        <v>499</v>
      </c>
      <c r="BU62" s="129">
        <v>461</v>
      </c>
      <c r="BV62" s="129">
        <v>11</v>
      </c>
      <c r="BW62" s="129">
        <v>261</v>
      </c>
      <c r="BX62" s="201" t="s">
        <v>331</v>
      </c>
    </row>
    <row r="63" spans="1:76" ht="24" customHeight="1" x14ac:dyDescent="0.25">
      <c r="A63" s="259"/>
      <c r="B63" s="81" t="s">
        <v>9</v>
      </c>
      <c r="C63" s="80" t="s">
        <v>6</v>
      </c>
      <c r="D63" s="121">
        <v>324</v>
      </c>
      <c r="E63" s="122">
        <v>44</v>
      </c>
      <c r="F63" s="91">
        <v>368</v>
      </c>
      <c r="G63" s="70"/>
      <c r="H63" s="93">
        <v>7</v>
      </c>
      <c r="I63" s="86" t="s">
        <v>332</v>
      </c>
      <c r="J63" s="76" t="s">
        <v>333</v>
      </c>
      <c r="K63" s="167">
        <v>17</v>
      </c>
      <c r="AQ63" s="424"/>
      <c r="AR63" s="425"/>
      <c r="AS63" s="425"/>
      <c r="AT63" s="425"/>
      <c r="AU63" s="425"/>
      <c r="AV63" s="425"/>
      <c r="AW63" s="425"/>
      <c r="AX63" s="425"/>
      <c r="AY63" s="425"/>
      <c r="AZ63" s="425"/>
      <c r="BA63" s="425"/>
      <c r="BB63" s="425"/>
      <c r="BC63" s="425"/>
      <c r="BD63" s="425"/>
      <c r="BE63" s="425"/>
      <c r="BF63" s="426"/>
      <c r="BH63" s="200">
        <v>40</v>
      </c>
      <c r="BI63" s="217">
        <v>57</v>
      </c>
      <c r="BJ63" s="61">
        <v>3</v>
      </c>
      <c r="BK63" s="125"/>
      <c r="BL63" s="125"/>
      <c r="BM63" s="132" t="s">
        <v>82</v>
      </c>
      <c r="BN63" s="129">
        <v>120</v>
      </c>
      <c r="BO63" s="129">
        <v>180</v>
      </c>
      <c r="BP63" s="129">
        <v>133</v>
      </c>
      <c r="BQ63" s="129">
        <v>80</v>
      </c>
      <c r="BR63" s="129">
        <v>50</v>
      </c>
      <c r="BS63" s="129" t="s">
        <v>500</v>
      </c>
      <c r="BT63" s="129" t="s">
        <v>501</v>
      </c>
      <c r="BU63" s="129">
        <v>300</v>
      </c>
      <c r="BV63" s="129">
        <v>12</v>
      </c>
      <c r="BW63" s="129" t="s">
        <v>331</v>
      </c>
      <c r="BX63" s="201">
        <v>180</v>
      </c>
    </row>
    <row r="64" spans="1:76" ht="24" customHeight="1" x14ac:dyDescent="0.25">
      <c r="A64" s="259"/>
      <c r="B64" s="81" t="s">
        <v>7</v>
      </c>
      <c r="C64" s="82" t="s">
        <v>6</v>
      </c>
      <c r="D64" s="121">
        <v>276</v>
      </c>
      <c r="E64" s="122">
        <v>48</v>
      </c>
      <c r="F64" s="92">
        <v>324</v>
      </c>
      <c r="G64" s="71"/>
      <c r="H64" s="94">
        <v>1</v>
      </c>
      <c r="I64" s="86" t="s">
        <v>321</v>
      </c>
      <c r="J64" s="76" t="s">
        <v>322</v>
      </c>
      <c r="K64" s="167">
        <v>27</v>
      </c>
      <c r="AQ64" s="424"/>
      <c r="AR64" s="425"/>
      <c r="AS64" s="425"/>
      <c r="AT64" s="425"/>
      <c r="AU64" s="425"/>
      <c r="AV64" s="425"/>
      <c r="AW64" s="425"/>
      <c r="AX64" s="425"/>
      <c r="AY64" s="425"/>
      <c r="AZ64" s="425"/>
      <c r="BA64" s="425"/>
      <c r="BB64" s="425"/>
      <c r="BC64" s="425"/>
      <c r="BD64" s="425"/>
      <c r="BE64" s="425"/>
      <c r="BF64" s="426"/>
      <c r="BH64" s="200">
        <v>40</v>
      </c>
      <c r="BI64" s="217">
        <v>58</v>
      </c>
      <c r="BJ64" s="61">
        <v>7</v>
      </c>
      <c r="BK64" s="125"/>
      <c r="BL64" s="125"/>
      <c r="BM64" s="132" t="s">
        <v>92</v>
      </c>
      <c r="BN64" s="129">
        <v>248</v>
      </c>
      <c r="BO64" s="129">
        <v>313</v>
      </c>
      <c r="BP64" s="129">
        <v>213</v>
      </c>
      <c r="BQ64" s="129">
        <v>130</v>
      </c>
      <c r="BR64" s="129">
        <v>87</v>
      </c>
      <c r="BS64" s="129" t="s">
        <v>502</v>
      </c>
      <c r="BT64" s="129" t="s">
        <v>503</v>
      </c>
      <c r="BU64" s="129">
        <v>561</v>
      </c>
      <c r="BV64" s="129">
        <v>21</v>
      </c>
      <c r="BW64" s="129" t="s">
        <v>331</v>
      </c>
      <c r="BX64" s="201" t="s">
        <v>331</v>
      </c>
    </row>
    <row r="65" spans="1:76" ht="24" thickBot="1" x14ac:dyDescent="0.3">
      <c r="A65" s="259"/>
      <c r="B65" s="81" t="s">
        <v>8</v>
      </c>
      <c r="C65" s="82" t="s">
        <v>6</v>
      </c>
      <c r="D65" s="102">
        <v>300</v>
      </c>
      <c r="E65" s="83">
        <v>53</v>
      </c>
      <c r="F65" s="92">
        <v>353</v>
      </c>
      <c r="G65" s="71"/>
      <c r="H65" s="94">
        <v>11</v>
      </c>
      <c r="I65" s="86" t="s">
        <v>327</v>
      </c>
      <c r="J65" s="76" t="s">
        <v>328</v>
      </c>
      <c r="K65" s="167">
        <v>11</v>
      </c>
      <c r="AQ65" s="424"/>
      <c r="AR65" s="425"/>
      <c r="AS65" s="425"/>
      <c r="AT65" s="425"/>
      <c r="AU65" s="425"/>
      <c r="AV65" s="425"/>
      <c r="AW65" s="425"/>
      <c r="AX65" s="425"/>
      <c r="AY65" s="425"/>
      <c r="AZ65" s="425"/>
      <c r="BA65" s="425"/>
      <c r="BB65" s="425"/>
      <c r="BC65" s="425"/>
      <c r="BD65" s="425"/>
      <c r="BE65" s="425"/>
      <c r="BF65" s="426"/>
      <c r="BH65" s="200">
        <v>40</v>
      </c>
      <c r="BI65" s="217">
        <v>59</v>
      </c>
      <c r="BJ65" s="61">
        <v>1</v>
      </c>
      <c r="BK65" s="125"/>
      <c r="BL65" s="125"/>
      <c r="BM65" s="132" t="s">
        <v>39</v>
      </c>
      <c r="BN65" s="129">
        <v>40</v>
      </c>
      <c r="BO65" s="129">
        <v>100</v>
      </c>
      <c r="BP65" s="129">
        <v>83</v>
      </c>
      <c r="BQ65" s="129">
        <v>43</v>
      </c>
      <c r="BR65" s="129">
        <v>4</v>
      </c>
      <c r="BS65" s="129" t="s">
        <v>504</v>
      </c>
      <c r="BT65" s="129" t="s">
        <v>505</v>
      </c>
      <c r="BU65" s="129">
        <v>140</v>
      </c>
      <c r="BV65" s="129">
        <v>5</v>
      </c>
      <c r="BW65" s="129" t="s">
        <v>331</v>
      </c>
      <c r="BX65" s="201" t="s">
        <v>331</v>
      </c>
    </row>
    <row r="66" spans="1:76" ht="21.75" customHeight="1" thickBot="1" x14ac:dyDescent="0.3">
      <c r="A66" s="259"/>
      <c r="B66" s="295" t="s">
        <v>13</v>
      </c>
      <c r="C66" s="296"/>
      <c r="D66" s="296"/>
      <c r="E66" s="297"/>
      <c r="F66" s="89">
        <v>1045</v>
      </c>
      <c r="G66" s="95"/>
      <c r="H66" s="96">
        <v>19</v>
      </c>
      <c r="I66" s="97"/>
      <c r="J66" s="77"/>
      <c r="K66" s="98">
        <v>55</v>
      </c>
      <c r="AQ66" s="424"/>
      <c r="AR66" s="425"/>
      <c r="AS66" s="425"/>
      <c r="AT66" s="425"/>
      <c r="AU66" s="425"/>
      <c r="AV66" s="425"/>
      <c r="AW66" s="425"/>
      <c r="AX66" s="425"/>
      <c r="AY66" s="425"/>
      <c r="AZ66" s="425"/>
      <c r="BA66" s="425"/>
      <c r="BB66" s="425"/>
      <c r="BC66" s="425"/>
      <c r="BD66" s="425"/>
      <c r="BE66" s="425"/>
      <c r="BF66" s="426"/>
      <c r="BH66" s="200">
        <v>40</v>
      </c>
      <c r="BI66" s="217">
        <v>60</v>
      </c>
      <c r="BJ66" s="61">
        <v>3</v>
      </c>
      <c r="BK66" s="125"/>
      <c r="BL66" s="125"/>
      <c r="BM66" s="132" t="s">
        <v>82</v>
      </c>
      <c r="BN66" s="129">
        <v>120</v>
      </c>
      <c r="BO66" s="129">
        <v>183</v>
      </c>
      <c r="BP66" s="129">
        <v>40</v>
      </c>
      <c r="BQ66" s="129">
        <v>39</v>
      </c>
      <c r="BR66" s="129">
        <v>32</v>
      </c>
      <c r="BS66" s="129" t="s">
        <v>506</v>
      </c>
      <c r="BT66" s="129" t="s">
        <v>507</v>
      </c>
      <c r="BU66" s="129">
        <v>303</v>
      </c>
      <c r="BV66" s="129">
        <v>15</v>
      </c>
      <c r="BW66" s="129" t="s">
        <v>331</v>
      </c>
      <c r="BX66" s="201" t="s">
        <v>331</v>
      </c>
    </row>
    <row r="67" spans="1:76" ht="24" customHeight="1" thickBot="1" x14ac:dyDescent="0.3">
      <c r="B67" s="72"/>
      <c r="C67" s="72"/>
      <c r="D67" s="72"/>
      <c r="E67" s="72"/>
      <c r="F67" s="73">
        <v>19</v>
      </c>
      <c r="G67" s="110"/>
      <c r="H67" s="110"/>
      <c r="I67" s="111"/>
      <c r="J67" s="112"/>
      <c r="K67" s="73">
        <v>19</v>
      </c>
      <c r="AQ67" s="424"/>
      <c r="AR67" s="425"/>
      <c r="AS67" s="425"/>
      <c r="AT67" s="425"/>
      <c r="AU67" s="425"/>
      <c r="AV67" s="425"/>
      <c r="AW67" s="425"/>
      <c r="AX67" s="425"/>
      <c r="AY67" s="425"/>
      <c r="AZ67" s="425"/>
      <c r="BA67" s="425"/>
      <c r="BB67" s="425"/>
      <c r="BC67" s="425"/>
      <c r="BD67" s="425"/>
      <c r="BE67" s="425"/>
      <c r="BF67" s="426"/>
      <c r="BH67" s="200">
        <v>40</v>
      </c>
      <c r="BI67" s="217">
        <v>61</v>
      </c>
      <c r="BJ67" s="61">
        <v>2</v>
      </c>
      <c r="BK67" s="124" t="s">
        <v>217</v>
      </c>
      <c r="BL67" s="124"/>
      <c r="BM67" s="132" t="s">
        <v>60</v>
      </c>
      <c r="BN67" s="129">
        <v>80</v>
      </c>
      <c r="BO67" s="129">
        <v>143</v>
      </c>
      <c r="BP67" s="129">
        <v>1</v>
      </c>
      <c r="BQ67" s="129">
        <v>71</v>
      </c>
      <c r="BR67" s="129">
        <v>227</v>
      </c>
      <c r="BS67" s="129" t="s">
        <v>508</v>
      </c>
      <c r="BT67" s="129" t="s">
        <v>509</v>
      </c>
      <c r="BU67" s="129">
        <v>223</v>
      </c>
      <c r="BV67" s="129">
        <v>16</v>
      </c>
      <c r="BW67" s="129" t="s">
        <v>331</v>
      </c>
      <c r="BX67" s="201" t="s">
        <v>331</v>
      </c>
    </row>
    <row r="68" spans="1:76" ht="21.75" customHeight="1" thickBot="1" x14ac:dyDescent="0.3">
      <c r="B68" s="72"/>
      <c r="C68" s="72"/>
      <c r="D68" s="72"/>
      <c r="E68" s="72"/>
      <c r="F68" s="98">
        <v>55</v>
      </c>
      <c r="G68" s="111"/>
      <c r="H68" s="113"/>
      <c r="I68" s="113"/>
      <c r="J68" s="114"/>
      <c r="K68" s="90">
        <v>1045</v>
      </c>
      <c r="AQ68" s="427"/>
      <c r="AR68" s="428"/>
      <c r="AS68" s="428"/>
      <c r="AT68" s="428"/>
      <c r="AU68" s="428"/>
      <c r="AV68" s="428"/>
      <c r="AW68" s="428"/>
      <c r="AX68" s="428"/>
      <c r="AY68" s="428"/>
      <c r="AZ68" s="428"/>
      <c r="BA68" s="428"/>
      <c r="BB68" s="428"/>
      <c r="BC68" s="428"/>
      <c r="BD68" s="428"/>
      <c r="BE68" s="428"/>
      <c r="BF68" s="429"/>
      <c r="BH68" s="200">
        <v>40</v>
      </c>
      <c r="BI68" s="217">
        <v>62</v>
      </c>
      <c r="BJ68" s="61">
        <v>2</v>
      </c>
      <c r="BK68" s="124" t="s">
        <v>217</v>
      </c>
      <c r="BL68" s="124"/>
      <c r="BM68" s="132" t="s">
        <v>60</v>
      </c>
      <c r="BN68" s="129">
        <v>80</v>
      </c>
      <c r="BO68" s="129">
        <v>144</v>
      </c>
      <c r="BP68" s="129">
        <v>72</v>
      </c>
      <c r="BQ68" s="129">
        <v>298</v>
      </c>
      <c r="BR68" s="129">
        <v>164</v>
      </c>
      <c r="BS68" s="129" t="s">
        <v>510</v>
      </c>
      <c r="BT68" s="129" t="s">
        <v>511</v>
      </c>
      <c r="BU68" s="129">
        <v>224</v>
      </c>
      <c r="BV68" s="129">
        <v>17</v>
      </c>
      <c r="BW68" s="129" t="s">
        <v>331</v>
      </c>
      <c r="BX68" s="201" t="s">
        <v>331</v>
      </c>
    </row>
    <row r="69" spans="1:76" ht="24" thickBot="1" x14ac:dyDescent="0.3">
      <c r="B69" s="72"/>
      <c r="C69" s="72"/>
      <c r="D69" s="72"/>
      <c r="E69" s="72"/>
      <c r="F69" s="72"/>
      <c r="G69" s="72"/>
      <c r="H69" s="72"/>
      <c r="I69" s="72"/>
      <c r="J69" s="72"/>
      <c r="K69" s="72"/>
      <c r="AQ69" s="223" t="s">
        <v>374</v>
      </c>
      <c r="AR69" s="224"/>
      <c r="AS69" s="224"/>
      <c r="AT69" s="224"/>
      <c r="AU69" s="224"/>
      <c r="AV69" s="224"/>
      <c r="AW69" s="224"/>
      <c r="AX69" s="224"/>
      <c r="AY69" s="224"/>
      <c r="AZ69" s="224"/>
      <c r="BA69" s="224"/>
      <c r="BB69" s="224"/>
      <c r="BC69" s="224"/>
      <c r="BD69" s="224"/>
      <c r="BE69" s="224"/>
      <c r="BF69" s="225"/>
      <c r="BH69" s="200">
        <v>40</v>
      </c>
      <c r="BI69" s="217">
        <v>63</v>
      </c>
      <c r="BJ69" s="61">
        <v>1</v>
      </c>
      <c r="BK69" s="124" t="s">
        <v>217</v>
      </c>
      <c r="BL69" s="124"/>
      <c r="BM69" s="132" t="s">
        <v>40</v>
      </c>
      <c r="BN69" s="129">
        <v>8</v>
      </c>
      <c r="BO69" s="129">
        <v>72</v>
      </c>
      <c r="BP69" s="129">
        <v>370</v>
      </c>
      <c r="BQ69" s="129">
        <v>134</v>
      </c>
      <c r="BR69" s="129">
        <v>4</v>
      </c>
      <c r="BS69" s="129" t="s">
        <v>512</v>
      </c>
      <c r="BT69" s="129" t="s">
        <v>513</v>
      </c>
      <c r="BU69" s="129">
        <v>80</v>
      </c>
      <c r="BV69" s="129">
        <v>17</v>
      </c>
      <c r="BW69" s="129">
        <v>72</v>
      </c>
      <c r="BX69" s="201" t="s">
        <v>331</v>
      </c>
    </row>
    <row r="70" spans="1:76" ht="33" customHeight="1" thickBot="1" x14ac:dyDescent="0.3">
      <c r="B70" s="289" t="s">
        <v>514</v>
      </c>
      <c r="C70" s="290"/>
      <c r="D70" s="290"/>
      <c r="E70" s="290"/>
      <c r="F70" s="290"/>
      <c r="G70" s="290"/>
      <c r="H70" s="290"/>
      <c r="I70" s="290"/>
      <c r="J70" s="290"/>
      <c r="K70" s="291" t="s">
        <v>367</v>
      </c>
      <c r="AQ70" s="223" t="s">
        <v>361</v>
      </c>
      <c r="AR70" s="224"/>
      <c r="AS70" s="224"/>
      <c r="AT70" s="224"/>
      <c r="AU70" s="224"/>
      <c r="AV70" s="224"/>
      <c r="AW70" s="224"/>
      <c r="AX70" s="224"/>
      <c r="AY70" s="224"/>
      <c r="AZ70" s="224"/>
      <c r="BA70" s="224"/>
      <c r="BB70" s="224"/>
      <c r="BC70" s="224"/>
      <c r="BD70" s="224"/>
      <c r="BE70" s="224"/>
      <c r="BF70" s="225"/>
      <c r="BH70" s="200">
        <v>40</v>
      </c>
      <c r="BI70" s="217">
        <v>64</v>
      </c>
      <c r="BJ70" s="61">
        <v>10</v>
      </c>
      <c r="BK70" s="124" t="s">
        <v>217</v>
      </c>
      <c r="BL70" s="124"/>
      <c r="BM70" s="132" t="s">
        <v>93</v>
      </c>
      <c r="BN70" s="129">
        <v>368</v>
      </c>
      <c r="BO70" s="129">
        <v>442</v>
      </c>
      <c r="BP70" s="129">
        <v>236</v>
      </c>
      <c r="BQ70" s="129">
        <v>130</v>
      </c>
      <c r="BR70" s="129">
        <v>257</v>
      </c>
      <c r="BS70" s="129" t="s">
        <v>515</v>
      </c>
      <c r="BT70" s="129" t="s">
        <v>516</v>
      </c>
      <c r="BU70" s="129">
        <v>810</v>
      </c>
      <c r="BV70" s="129">
        <v>27</v>
      </c>
      <c r="BW70" s="129" t="s">
        <v>331</v>
      </c>
      <c r="BX70" s="201" t="s">
        <v>331</v>
      </c>
    </row>
    <row r="71" spans="1:76" ht="23.25" x14ac:dyDescent="0.35">
      <c r="B71" s="293" t="s">
        <v>517</v>
      </c>
      <c r="C71" s="294"/>
      <c r="D71" s="294"/>
      <c r="E71" s="294"/>
      <c r="F71" s="294"/>
      <c r="G71" s="294"/>
      <c r="H71" s="294"/>
      <c r="I71" s="294"/>
      <c r="J71" s="294"/>
      <c r="K71" s="292"/>
      <c r="AQ71" s="84"/>
      <c r="BH71" s="200">
        <v>40</v>
      </c>
      <c r="BI71" s="217">
        <v>65</v>
      </c>
      <c r="BJ71" s="61">
        <v>5</v>
      </c>
      <c r="BK71" s="126"/>
      <c r="BL71" s="126" t="s">
        <v>218</v>
      </c>
      <c r="BM71" s="132" t="s">
        <v>94</v>
      </c>
      <c r="BN71" s="129">
        <v>136</v>
      </c>
      <c r="BO71" s="129">
        <v>206</v>
      </c>
      <c r="BP71" s="129">
        <v>106</v>
      </c>
      <c r="BQ71" s="129">
        <v>387</v>
      </c>
      <c r="BR71" s="129">
        <v>275</v>
      </c>
      <c r="BS71" s="129" t="s">
        <v>518</v>
      </c>
      <c r="BT71" s="129" t="s">
        <v>519</v>
      </c>
      <c r="BU71" s="129">
        <v>342</v>
      </c>
      <c r="BV71" s="129">
        <v>18</v>
      </c>
      <c r="BW71" s="129" t="s">
        <v>331</v>
      </c>
      <c r="BX71" s="201" t="s">
        <v>331</v>
      </c>
    </row>
    <row r="72" spans="1:76" ht="21.75" thickBot="1" x14ac:dyDescent="0.3">
      <c r="B72" s="72"/>
      <c r="C72" s="72"/>
      <c r="D72" s="72"/>
      <c r="E72" s="72"/>
      <c r="F72" s="72"/>
      <c r="G72" s="72"/>
      <c r="H72" s="72"/>
      <c r="I72" s="72"/>
      <c r="J72" s="72"/>
      <c r="K72" s="72"/>
      <c r="AQ72" s="232" t="s">
        <v>258</v>
      </c>
      <c r="AR72" s="232"/>
      <c r="AS72" s="232"/>
      <c r="AT72" s="232"/>
      <c r="AU72" s="232"/>
      <c r="AV72" s="232"/>
      <c r="AW72" s="232"/>
      <c r="AX72" s="232"/>
      <c r="AY72" s="232"/>
      <c r="AZ72" s="232"/>
      <c r="BA72" s="232"/>
      <c r="BB72" s="232"/>
      <c r="BC72" s="232"/>
      <c r="BD72" s="232"/>
      <c r="BE72" s="232"/>
      <c r="BF72" s="232"/>
      <c r="BH72" s="200">
        <v>40</v>
      </c>
      <c r="BI72" s="217">
        <v>66</v>
      </c>
      <c r="BJ72" s="61">
        <v>6</v>
      </c>
      <c r="BK72" s="124" t="s">
        <v>217</v>
      </c>
      <c r="BL72" s="124"/>
      <c r="BM72" s="132" t="s">
        <v>66</v>
      </c>
      <c r="BN72" s="129">
        <v>240</v>
      </c>
      <c r="BO72" s="129">
        <v>312</v>
      </c>
      <c r="BP72" s="129">
        <v>493</v>
      </c>
      <c r="BQ72" s="129">
        <v>112</v>
      </c>
      <c r="BR72" s="129">
        <v>403</v>
      </c>
      <c r="BS72" s="129" t="s">
        <v>520</v>
      </c>
      <c r="BT72" s="129" t="s">
        <v>521</v>
      </c>
      <c r="BU72" s="129">
        <v>552</v>
      </c>
      <c r="BV72" s="129">
        <v>12</v>
      </c>
      <c r="BW72" s="129" t="s">
        <v>331</v>
      </c>
      <c r="BX72" s="201" t="s">
        <v>331</v>
      </c>
    </row>
    <row r="73" spans="1:76" ht="28.5" customHeight="1" thickBot="1" x14ac:dyDescent="0.3">
      <c r="A73" s="259" t="s">
        <v>270</v>
      </c>
      <c r="B73" s="74" t="s">
        <v>52</v>
      </c>
      <c r="C73" s="78" t="s">
        <v>0</v>
      </c>
      <c r="D73" s="78" t="s">
        <v>53</v>
      </c>
      <c r="E73" s="78" t="s">
        <v>54</v>
      </c>
      <c r="F73" s="74" t="s">
        <v>3</v>
      </c>
      <c r="G73" s="69" t="s">
        <v>55</v>
      </c>
      <c r="H73" s="69" t="s">
        <v>56</v>
      </c>
      <c r="I73" s="85" t="s">
        <v>202</v>
      </c>
      <c r="J73" s="74" t="s">
        <v>51</v>
      </c>
      <c r="K73" s="75" t="s">
        <v>3</v>
      </c>
      <c r="AQ73" s="233"/>
      <c r="AR73" s="233"/>
      <c r="AS73" s="233"/>
      <c r="AT73" s="233"/>
      <c r="AU73" s="233"/>
      <c r="AV73" s="233"/>
      <c r="AW73" s="233"/>
      <c r="AX73" s="233"/>
      <c r="AY73" s="233"/>
      <c r="AZ73" s="233"/>
      <c r="BA73" s="233"/>
      <c r="BB73" s="233"/>
      <c r="BC73" s="233"/>
      <c r="BD73" s="233"/>
      <c r="BE73" s="233"/>
      <c r="BF73" s="233"/>
      <c r="BH73" s="200">
        <v>40</v>
      </c>
      <c r="BI73" s="217">
        <v>67</v>
      </c>
      <c r="BJ73" s="61">
        <v>18</v>
      </c>
      <c r="BK73" s="125"/>
      <c r="BL73" s="125"/>
      <c r="BM73" s="132" t="s">
        <v>95</v>
      </c>
      <c r="BN73" s="129">
        <v>720</v>
      </c>
      <c r="BO73" s="129">
        <v>805</v>
      </c>
      <c r="BP73" s="129">
        <v>605</v>
      </c>
      <c r="BQ73" s="129">
        <v>515</v>
      </c>
      <c r="BR73" s="129">
        <v>467</v>
      </c>
      <c r="BS73" s="129" t="s">
        <v>522</v>
      </c>
      <c r="BT73" s="129" t="s">
        <v>523</v>
      </c>
      <c r="BU73" s="129">
        <v>1525</v>
      </c>
      <c r="BV73" s="129">
        <v>22</v>
      </c>
      <c r="BW73" s="129" t="s">
        <v>331</v>
      </c>
      <c r="BX73" s="201" t="s">
        <v>331</v>
      </c>
    </row>
    <row r="74" spans="1:76" ht="24" thickBot="1" x14ac:dyDescent="0.3">
      <c r="A74" s="259"/>
      <c r="B74" s="81" t="s">
        <v>5</v>
      </c>
      <c r="C74" s="80" t="s">
        <v>6</v>
      </c>
      <c r="D74" s="101">
        <v>380</v>
      </c>
      <c r="E74" s="83">
        <v>64</v>
      </c>
      <c r="F74" s="92">
        <v>444</v>
      </c>
      <c r="G74" s="71"/>
      <c r="H74" s="94">
        <v>7</v>
      </c>
      <c r="I74" s="86" t="s">
        <v>317</v>
      </c>
      <c r="J74" s="76" t="s">
        <v>318</v>
      </c>
      <c r="K74" s="167">
        <v>21</v>
      </c>
      <c r="AQ74" s="244" t="s">
        <v>524</v>
      </c>
      <c r="AR74" s="244"/>
      <c r="AS74" s="244"/>
      <c r="AT74" s="244"/>
      <c r="AU74" s="244"/>
      <c r="AV74" s="244"/>
      <c r="AW74" s="244"/>
      <c r="AX74" s="244"/>
      <c r="AY74" s="244"/>
      <c r="AZ74" s="244"/>
      <c r="BA74" s="244"/>
      <c r="BB74" s="244"/>
      <c r="BC74" s="244"/>
      <c r="BD74" s="244"/>
      <c r="BE74" s="244"/>
      <c r="BF74" s="244"/>
      <c r="BH74" s="200">
        <v>40</v>
      </c>
      <c r="BI74" s="217">
        <v>68</v>
      </c>
      <c r="BJ74" s="61">
        <v>4</v>
      </c>
      <c r="BK74" s="125"/>
      <c r="BL74" s="125"/>
      <c r="BM74" s="132" t="s">
        <v>96</v>
      </c>
      <c r="BN74" s="129">
        <v>128</v>
      </c>
      <c r="BO74" s="129">
        <v>200</v>
      </c>
      <c r="BP74" s="129">
        <v>90</v>
      </c>
      <c r="BQ74" s="129">
        <v>48</v>
      </c>
      <c r="BR74" s="129">
        <v>37</v>
      </c>
      <c r="BS74" s="129" t="s">
        <v>525</v>
      </c>
      <c r="BT74" s="129" t="s">
        <v>526</v>
      </c>
      <c r="BU74" s="129">
        <v>328</v>
      </c>
      <c r="BV74" s="129">
        <v>13</v>
      </c>
      <c r="BW74" s="129" t="s">
        <v>331</v>
      </c>
      <c r="BX74" s="201" t="s">
        <v>331</v>
      </c>
    </row>
    <row r="75" spans="1:76" ht="24" thickBot="1" x14ac:dyDescent="0.3">
      <c r="A75" s="259"/>
      <c r="B75" s="81" t="s">
        <v>10</v>
      </c>
      <c r="C75" s="82" t="s">
        <v>6</v>
      </c>
      <c r="D75" s="102">
        <v>150</v>
      </c>
      <c r="E75" s="83">
        <v>16</v>
      </c>
      <c r="F75" s="92">
        <v>166</v>
      </c>
      <c r="G75" s="71"/>
      <c r="H75" s="94">
        <v>14</v>
      </c>
      <c r="I75" s="86" t="s">
        <v>336</v>
      </c>
      <c r="J75" s="76" t="s">
        <v>337</v>
      </c>
      <c r="K75" s="167">
        <v>13</v>
      </c>
      <c r="AQ75" s="245" t="s">
        <v>527</v>
      </c>
      <c r="AR75" s="245"/>
      <c r="AS75" s="245"/>
      <c r="AT75" s="245"/>
      <c r="AU75" s="245"/>
      <c r="AV75" s="245"/>
      <c r="AW75" s="245"/>
      <c r="AX75" s="245"/>
      <c r="AY75" s="245"/>
      <c r="AZ75" s="245"/>
      <c r="BA75" s="245"/>
      <c r="BB75" s="245"/>
      <c r="BC75" s="245"/>
      <c r="BD75" s="245"/>
      <c r="BE75" s="245"/>
      <c r="BF75" s="245"/>
      <c r="BH75" s="200">
        <v>40</v>
      </c>
      <c r="BI75" s="217">
        <v>69</v>
      </c>
      <c r="BJ75" s="61">
        <v>1</v>
      </c>
      <c r="BK75" s="124" t="s">
        <v>217</v>
      </c>
      <c r="BL75" s="124"/>
      <c r="BM75" s="132" t="s">
        <v>39</v>
      </c>
      <c r="BN75" s="129">
        <v>40</v>
      </c>
      <c r="BO75" s="129">
        <v>110</v>
      </c>
      <c r="BP75" s="129">
        <v>42</v>
      </c>
      <c r="BQ75" s="129">
        <v>11</v>
      </c>
      <c r="BR75" s="129">
        <v>41</v>
      </c>
      <c r="BS75" s="129" t="s">
        <v>528</v>
      </c>
      <c r="BT75" s="129" t="s">
        <v>529</v>
      </c>
      <c r="BU75" s="129">
        <v>150</v>
      </c>
      <c r="BV75" s="129">
        <v>6</v>
      </c>
      <c r="BW75" s="129" t="s">
        <v>331</v>
      </c>
      <c r="BX75" s="201" t="s">
        <v>331</v>
      </c>
    </row>
    <row r="76" spans="1:76" ht="23.25" x14ac:dyDescent="0.25">
      <c r="A76" s="259"/>
      <c r="B76" s="81" t="s">
        <v>11</v>
      </c>
      <c r="C76" s="82" t="s">
        <v>6</v>
      </c>
      <c r="D76" s="121">
        <v>200</v>
      </c>
      <c r="E76" s="122">
        <v>31</v>
      </c>
      <c r="F76" s="92">
        <v>231</v>
      </c>
      <c r="G76" s="71"/>
      <c r="H76" s="94">
        <v>3</v>
      </c>
      <c r="I76" s="86" t="s">
        <v>340</v>
      </c>
      <c r="J76" s="76" t="s">
        <v>341</v>
      </c>
      <c r="K76" s="167">
        <v>6</v>
      </c>
      <c r="AQ76" s="226" t="s">
        <v>229</v>
      </c>
      <c r="AR76" s="227"/>
      <c r="AS76" s="227"/>
      <c r="AT76" s="227"/>
      <c r="AU76" s="227"/>
      <c r="AV76" s="227"/>
      <c r="AW76" s="227"/>
      <c r="AX76" s="227"/>
      <c r="AY76" s="227"/>
      <c r="AZ76" s="227"/>
      <c r="BA76" s="227"/>
      <c r="BB76" s="227"/>
      <c r="BC76" s="227"/>
      <c r="BD76" s="227"/>
      <c r="BE76" s="227"/>
      <c r="BF76" s="228"/>
      <c r="BH76" s="200">
        <v>40</v>
      </c>
      <c r="BI76" s="217">
        <v>70</v>
      </c>
      <c r="BJ76" s="61">
        <v>2</v>
      </c>
      <c r="BK76" s="125"/>
      <c r="BL76" s="125"/>
      <c r="BM76" s="132" t="s">
        <v>60</v>
      </c>
      <c r="BN76" s="129">
        <v>80</v>
      </c>
      <c r="BO76" s="129">
        <v>152</v>
      </c>
      <c r="BP76" s="129">
        <v>31</v>
      </c>
      <c r="BQ76" s="129">
        <v>52</v>
      </c>
      <c r="BR76" s="129">
        <v>2</v>
      </c>
      <c r="BS76" s="129" t="s">
        <v>530</v>
      </c>
      <c r="BT76" s="129" t="s">
        <v>531</v>
      </c>
      <c r="BU76" s="129">
        <v>232</v>
      </c>
      <c r="BV76" s="129">
        <v>16</v>
      </c>
      <c r="BW76" s="129">
        <v>152</v>
      </c>
      <c r="BX76" s="201" t="s">
        <v>331</v>
      </c>
    </row>
    <row r="77" spans="1:76" ht="24" thickBot="1" x14ac:dyDescent="0.3">
      <c r="A77" s="259"/>
      <c r="B77" s="81" t="s">
        <v>12</v>
      </c>
      <c r="C77" s="82" t="s">
        <v>6</v>
      </c>
      <c r="D77" s="103">
        <v>225</v>
      </c>
      <c r="E77" s="100">
        <v>36</v>
      </c>
      <c r="F77" s="92">
        <v>261</v>
      </c>
      <c r="G77" s="71"/>
      <c r="H77" s="94">
        <v>14</v>
      </c>
      <c r="I77" s="86" t="s">
        <v>344</v>
      </c>
      <c r="J77" s="76" t="s">
        <v>345</v>
      </c>
      <c r="K77" s="167">
        <v>18</v>
      </c>
      <c r="AQ77" s="229"/>
      <c r="AR77" s="230"/>
      <c r="AS77" s="230"/>
      <c r="AT77" s="230"/>
      <c r="AU77" s="230"/>
      <c r="AV77" s="230"/>
      <c r="AW77" s="230"/>
      <c r="AX77" s="230"/>
      <c r="AY77" s="230"/>
      <c r="AZ77" s="230"/>
      <c r="BA77" s="230"/>
      <c r="BB77" s="230"/>
      <c r="BC77" s="230"/>
      <c r="BD77" s="230"/>
      <c r="BE77" s="230"/>
      <c r="BF77" s="231"/>
      <c r="BH77" s="200">
        <v>40</v>
      </c>
      <c r="BI77" s="217">
        <v>71</v>
      </c>
      <c r="BJ77" s="61">
        <v>2</v>
      </c>
      <c r="BK77" s="125"/>
      <c r="BL77" s="125"/>
      <c r="BM77" s="132" t="s">
        <v>76</v>
      </c>
      <c r="BN77" s="129">
        <v>48</v>
      </c>
      <c r="BO77" s="129">
        <v>121</v>
      </c>
      <c r="BP77" s="129">
        <v>83</v>
      </c>
      <c r="BQ77" s="129">
        <v>50</v>
      </c>
      <c r="BR77" s="129">
        <v>43</v>
      </c>
      <c r="BS77" s="129" t="s">
        <v>532</v>
      </c>
      <c r="BT77" s="129" t="s">
        <v>533</v>
      </c>
      <c r="BU77" s="129">
        <v>169</v>
      </c>
      <c r="BV77" s="129">
        <v>16</v>
      </c>
      <c r="BW77" s="129" t="s">
        <v>331</v>
      </c>
      <c r="BX77" s="201" t="s">
        <v>331</v>
      </c>
    </row>
    <row r="78" spans="1:76" ht="21.75" customHeight="1" thickBot="1" x14ac:dyDescent="0.3">
      <c r="A78" s="259"/>
      <c r="B78" s="295" t="s">
        <v>13</v>
      </c>
      <c r="C78" s="296"/>
      <c r="D78" s="296"/>
      <c r="E78" s="297"/>
      <c r="F78" s="89">
        <v>1102</v>
      </c>
      <c r="G78" s="95"/>
      <c r="H78" s="96">
        <v>38</v>
      </c>
      <c r="I78" s="97"/>
      <c r="J78" s="77"/>
      <c r="K78" s="98">
        <v>58</v>
      </c>
      <c r="AQ78" s="229"/>
      <c r="AR78" s="230"/>
      <c r="AS78" s="230"/>
      <c r="AT78" s="230"/>
      <c r="AU78" s="230"/>
      <c r="AV78" s="230"/>
      <c r="AW78" s="230"/>
      <c r="AX78" s="230"/>
      <c r="AY78" s="230"/>
      <c r="AZ78" s="230"/>
      <c r="BA78" s="230"/>
      <c r="BB78" s="230"/>
      <c r="BC78" s="230"/>
      <c r="BD78" s="230"/>
      <c r="BE78" s="230"/>
      <c r="BF78" s="231"/>
      <c r="BH78" s="200">
        <v>40</v>
      </c>
      <c r="BI78" s="217">
        <v>72</v>
      </c>
      <c r="BJ78" s="61">
        <v>4</v>
      </c>
      <c r="BK78" s="125"/>
      <c r="BL78" s="125"/>
      <c r="BM78" s="132" t="s">
        <v>96</v>
      </c>
      <c r="BN78" s="129">
        <v>128</v>
      </c>
      <c r="BO78" s="129">
        <v>204</v>
      </c>
      <c r="BP78" s="129">
        <v>33</v>
      </c>
      <c r="BQ78" s="129">
        <v>7</v>
      </c>
      <c r="BR78" s="129">
        <v>104</v>
      </c>
      <c r="BS78" s="129" t="s">
        <v>534</v>
      </c>
      <c r="BT78" s="129" t="s">
        <v>535</v>
      </c>
      <c r="BU78" s="129">
        <v>332</v>
      </c>
      <c r="BV78" s="129">
        <v>17</v>
      </c>
      <c r="BW78" s="129" t="s">
        <v>331</v>
      </c>
      <c r="BX78" s="201" t="s">
        <v>331</v>
      </c>
    </row>
    <row r="79" spans="1:76" ht="21" customHeight="1" thickBot="1" x14ac:dyDescent="0.3">
      <c r="B79" s="72"/>
      <c r="C79" s="72"/>
      <c r="D79" s="72"/>
      <c r="E79" s="72"/>
      <c r="F79" s="73">
        <v>19</v>
      </c>
      <c r="G79" s="110"/>
      <c r="H79" s="110"/>
      <c r="I79" s="111"/>
      <c r="J79" s="112"/>
      <c r="K79" s="73">
        <v>19</v>
      </c>
      <c r="AQ79" s="229"/>
      <c r="AR79" s="230"/>
      <c r="AS79" s="230"/>
      <c r="AT79" s="230"/>
      <c r="AU79" s="230"/>
      <c r="AV79" s="230"/>
      <c r="AW79" s="230"/>
      <c r="AX79" s="230"/>
      <c r="AY79" s="230"/>
      <c r="AZ79" s="230"/>
      <c r="BA79" s="230"/>
      <c r="BB79" s="230"/>
      <c r="BC79" s="230"/>
      <c r="BD79" s="230"/>
      <c r="BE79" s="230"/>
      <c r="BF79" s="231"/>
      <c r="BH79" s="200">
        <v>40</v>
      </c>
      <c r="BI79" s="217">
        <v>73</v>
      </c>
      <c r="BJ79" s="61">
        <v>4</v>
      </c>
      <c r="BK79" s="125"/>
      <c r="BL79" s="125"/>
      <c r="BM79" s="132" t="s">
        <v>75</v>
      </c>
      <c r="BN79" s="129">
        <v>160</v>
      </c>
      <c r="BO79" s="129">
        <v>237</v>
      </c>
      <c r="BP79" s="129">
        <v>40</v>
      </c>
      <c r="BQ79" s="129">
        <v>111</v>
      </c>
      <c r="BR79" s="129">
        <v>109</v>
      </c>
      <c r="BS79" s="129" t="s">
        <v>536</v>
      </c>
      <c r="BT79" s="129" t="s">
        <v>537</v>
      </c>
      <c r="BU79" s="129">
        <v>397</v>
      </c>
      <c r="BV79" s="129">
        <v>19</v>
      </c>
      <c r="BW79" s="129" t="s">
        <v>331</v>
      </c>
      <c r="BX79" s="201" t="s">
        <v>331</v>
      </c>
    </row>
    <row r="80" spans="1:76" ht="29.25" thickBot="1" x14ac:dyDescent="0.3">
      <c r="B80" s="72"/>
      <c r="C80" s="72"/>
      <c r="D80" s="72"/>
      <c r="E80" s="72"/>
      <c r="F80" s="98">
        <v>58</v>
      </c>
      <c r="G80" s="111"/>
      <c r="H80" s="113"/>
      <c r="I80" s="113"/>
      <c r="J80" s="114"/>
      <c r="K80" s="90">
        <v>1102</v>
      </c>
      <c r="AQ80" s="229"/>
      <c r="AR80" s="230"/>
      <c r="AS80" s="230"/>
      <c r="AT80" s="230"/>
      <c r="AU80" s="230"/>
      <c r="AV80" s="230"/>
      <c r="AW80" s="230"/>
      <c r="AX80" s="230"/>
      <c r="AY80" s="230"/>
      <c r="AZ80" s="230"/>
      <c r="BA80" s="230"/>
      <c r="BB80" s="230"/>
      <c r="BC80" s="230"/>
      <c r="BD80" s="230"/>
      <c r="BE80" s="230"/>
      <c r="BF80" s="231"/>
      <c r="BH80" s="200">
        <v>40</v>
      </c>
      <c r="BI80" s="217">
        <v>74</v>
      </c>
      <c r="BJ80" s="61">
        <v>3</v>
      </c>
      <c r="BK80" s="124" t="s">
        <v>217</v>
      </c>
      <c r="BL80" s="124"/>
      <c r="BM80" s="132" t="s">
        <v>82</v>
      </c>
      <c r="BN80" s="129">
        <v>120</v>
      </c>
      <c r="BO80" s="129">
        <v>197</v>
      </c>
      <c r="BP80" s="129">
        <v>151</v>
      </c>
      <c r="BQ80" s="129">
        <v>2</v>
      </c>
      <c r="BR80" s="129">
        <v>116</v>
      </c>
      <c r="BS80" s="129" t="s">
        <v>538</v>
      </c>
      <c r="BT80" s="129" t="s">
        <v>539</v>
      </c>
      <c r="BU80" s="129">
        <v>317</v>
      </c>
      <c r="BV80" s="129">
        <v>20</v>
      </c>
      <c r="BW80" s="129" t="s">
        <v>331</v>
      </c>
      <c r="BX80" s="201" t="s">
        <v>331</v>
      </c>
    </row>
    <row r="81" spans="2:76" ht="21" x14ac:dyDescent="0.25">
      <c r="AQ81" s="229"/>
      <c r="AR81" s="230"/>
      <c r="AS81" s="230"/>
      <c r="AT81" s="230"/>
      <c r="AU81" s="230"/>
      <c r="AV81" s="230"/>
      <c r="AW81" s="230"/>
      <c r="AX81" s="230"/>
      <c r="AY81" s="230"/>
      <c r="AZ81" s="230"/>
      <c r="BA81" s="230"/>
      <c r="BB81" s="230"/>
      <c r="BC81" s="230"/>
      <c r="BD81" s="230"/>
      <c r="BE81" s="230"/>
      <c r="BF81" s="231"/>
      <c r="BH81" s="200">
        <v>40</v>
      </c>
      <c r="BI81" s="217">
        <v>75</v>
      </c>
      <c r="BJ81" s="61">
        <v>9</v>
      </c>
      <c r="BK81" s="125"/>
      <c r="BL81" s="125"/>
      <c r="BM81" s="132" t="s">
        <v>97</v>
      </c>
      <c r="BN81" s="129">
        <v>264</v>
      </c>
      <c r="BO81" s="129">
        <v>348</v>
      </c>
      <c r="BP81" s="129">
        <v>149</v>
      </c>
      <c r="BQ81" s="129">
        <v>118</v>
      </c>
      <c r="BR81" s="129">
        <v>221</v>
      </c>
      <c r="BS81" s="129" t="s">
        <v>540</v>
      </c>
      <c r="BT81" s="129" t="s">
        <v>541</v>
      </c>
      <c r="BU81" s="129">
        <v>612</v>
      </c>
      <c r="BV81" s="129">
        <v>27</v>
      </c>
      <c r="BW81" s="129" t="s">
        <v>331</v>
      </c>
      <c r="BX81" s="201" t="s">
        <v>331</v>
      </c>
    </row>
    <row r="82" spans="2:76" ht="21" customHeight="1" thickBot="1" x14ac:dyDescent="0.3">
      <c r="B82" s="289" t="s">
        <v>542</v>
      </c>
      <c r="C82" s="290"/>
      <c r="D82" s="290"/>
      <c r="E82" s="290"/>
      <c r="F82" s="290"/>
      <c r="G82" s="290"/>
      <c r="H82" s="290"/>
      <c r="I82" s="290"/>
      <c r="J82" s="290"/>
      <c r="K82" s="291" t="s">
        <v>367</v>
      </c>
      <c r="AQ82" s="229"/>
      <c r="AR82" s="230"/>
      <c r="AS82" s="230"/>
      <c r="AT82" s="230"/>
      <c r="AU82" s="230"/>
      <c r="AV82" s="230"/>
      <c r="AW82" s="230"/>
      <c r="AX82" s="230"/>
      <c r="AY82" s="230"/>
      <c r="AZ82" s="230"/>
      <c r="BA82" s="230"/>
      <c r="BB82" s="230"/>
      <c r="BC82" s="230"/>
      <c r="BD82" s="230"/>
      <c r="BE82" s="230"/>
      <c r="BF82" s="231"/>
      <c r="BH82" s="200">
        <v>40</v>
      </c>
      <c r="BI82" s="217">
        <v>76</v>
      </c>
      <c r="BJ82" s="61">
        <v>3</v>
      </c>
      <c r="BK82" s="125"/>
      <c r="BL82" s="125"/>
      <c r="BM82" s="132" t="s">
        <v>82</v>
      </c>
      <c r="BN82" s="129">
        <v>120</v>
      </c>
      <c r="BO82" s="129">
        <v>199</v>
      </c>
      <c r="BP82" s="129">
        <v>31</v>
      </c>
      <c r="BQ82" s="129">
        <v>339</v>
      </c>
      <c r="BR82" s="129">
        <v>264</v>
      </c>
      <c r="BS82" s="129" t="s">
        <v>543</v>
      </c>
      <c r="BT82" s="129" t="s">
        <v>544</v>
      </c>
      <c r="BU82" s="129">
        <v>319</v>
      </c>
      <c r="BV82" s="129">
        <v>22</v>
      </c>
      <c r="BW82" s="129" t="s">
        <v>331</v>
      </c>
      <c r="BX82" s="201">
        <v>199</v>
      </c>
    </row>
    <row r="83" spans="2:76" ht="21.75" customHeight="1" x14ac:dyDescent="0.25">
      <c r="B83" s="293" t="s">
        <v>545</v>
      </c>
      <c r="C83" s="294"/>
      <c r="D83" s="294"/>
      <c r="E83" s="294"/>
      <c r="F83" s="294"/>
      <c r="G83" s="294"/>
      <c r="H83" s="294"/>
      <c r="I83" s="294"/>
      <c r="J83" s="294"/>
      <c r="K83" s="292"/>
      <c r="AQ83" s="229"/>
      <c r="AR83" s="230"/>
      <c r="AS83" s="230"/>
      <c r="AT83" s="230"/>
      <c r="AU83" s="230"/>
      <c r="AV83" s="230"/>
      <c r="AW83" s="230"/>
      <c r="AX83" s="230"/>
      <c r="AY83" s="230"/>
      <c r="AZ83" s="230"/>
      <c r="BA83" s="230"/>
      <c r="BB83" s="230"/>
      <c r="BC83" s="230"/>
      <c r="BD83" s="230"/>
      <c r="BE83" s="230"/>
      <c r="BF83" s="231"/>
      <c r="BH83" s="200">
        <v>40</v>
      </c>
      <c r="BI83" s="217">
        <v>77</v>
      </c>
      <c r="BJ83" s="61">
        <v>3</v>
      </c>
      <c r="BK83" s="124" t="s">
        <v>217</v>
      </c>
      <c r="BL83" s="124"/>
      <c r="BM83" s="132" t="s">
        <v>73</v>
      </c>
      <c r="BN83" s="129">
        <v>88</v>
      </c>
      <c r="BO83" s="129">
        <v>168</v>
      </c>
      <c r="BP83" s="129">
        <v>370</v>
      </c>
      <c r="BQ83" s="129">
        <v>75</v>
      </c>
      <c r="BR83" s="129">
        <v>201</v>
      </c>
      <c r="BS83" s="129" t="s">
        <v>546</v>
      </c>
      <c r="BT83" s="129" t="s">
        <v>547</v>
      </c>
      <c r="BU83" s="129">
        <v>256</v>
      </c>
      <c r="BV83" s="129">
        <v>31</v>
      </c>
      <c r="BW83" s="129">
        <v>168</v>
      </c>
      <c r="BX83" s="201" t="s">
        <v>331</v>
      </c>
    </row>
    <row r="84" spans="2:76" ht="21.75" thickBot="1" x14ac:dyDescent="0.3">
      <c r="AQ84" s="229"/>
      <c r="AR84" s="230"/>
      <c r="AS84" s="230"/>
      <c r="AT84" s="230"/>
      <c r="AU84" s="230"/>
      <c r="AV84" s="230"/>
      <c r="AW84" s="230"/>
      <c r="AX84" s="230"/>
      <c r="AY84" s="230"/>
      <c r="AZ84" s="230"/>
      <c r="BA84" s="230"/>
      <c r="BB84" s="230"/>
      <c r="BC84" s="230"/>
      <c r="BD84" s="230"/>
      <c r="BE84" s="230"/>
      <c r="BF84" s="231"/>
      <c r="BH84" s="200">
        <v>40</v>
      </c>
      <c r="BI84" s="217">
        <v>78</v>
      </c>
      <c r="BJ84" s="61">
        <v>12</v>
      </c>
      <c r="BK84" s="124" t="s">
        <v>217</v>
      </c>
      <c r="BL84" s="124"/>
      <c r="BM84" s="132" t="s">
        <v>98</v>
      </c>
      <c r="BN84" s="129">
        <v>448</v>
      </c>
      <c r="BO84" s="129">
        <v>538</v>
      </c>
      <c r="BP84" s="129">
        <v>295</v>
      </c>
      <c r="BQ84" s="129">
        <v>276</v>
      </c>
      <c r="BR84" s="129">
        <v>155</v>
      </c>
      <c r="BS84" s="129" t="s">
        <v>548</v>
      </c>
      <c r="BT84" s="129" t="s">
        <v>549</v>
      </c>
      <c r="BU84" s="129">
        <v>986</v>
      </c>
      <c r="BV84" s="129">
        <v>32</v>
      </c>
      <c r="BW84" s="129" t="s">
        <v>331</v>
      </c>
      <c r="BX84" s="201" t="s">
        <v>331</v>
      </c>
    </row>
    <row r="85" spans="2:76" ht="24" thickBot="1" x14ac:dyDescent="0.3">
      <c r="B85" s="286" t="s">
        <v>240</v>
      </c>
      <c r="C85" s="287"/>
      <c r="D85" s="287"/>
      <c r="E85" s="287"/>
      <c r="F85" s="287"/>
      <c r="G85" s="287"/>
      <c r="H85" s="287"/>
      <c r="I85" s="287"/>
      <c r="J85" s="287"/>
      <c r="K85" s="288"/>
      <c r="AQ85" s="229"/>
      <c r="AR85" s="230"/>
      <c r="AS85" s="230"/>
      <c r="AT85" s="230"/>
      <c r="AU85" s="230"/>
      <c r="AV85" s="230"/>
      <c r="AW85" s="230"/>
      <c r="AX85" s="230"/>
      <c r="AY85" s="230"/>
      <c r="AZ85" s="230"/>
      <c r="BA85" s="230"/>
      <c r="BB85" s="230"/>
      <c r="BC85" s="230"/>
      <c r="BD85" s="230"/>
      <c r="BE85" s="230"/>
      <c r="BF85" s="231"/>
      <c r="BH85" s="200">
        <v>40</v>
      </c>
      <c r="BI85" s="217">
        <v>79</v>
      </c>
      <c r="BJ85" s="61">
        <v>4</v>
      </c>
      <c r="BK85" s="124" t="s">
        <v>217</v>
      </c>
      <c r="BL85" s="124"/>
      <c r="BM85" s="132" t="s">
        <v>75</v>
      </c>
      <c r="BN85" s="129">
        <v>160</v>
      </c>
      <c r="BO85" s="129">
        <v>243</v>
      </c>
      <c r="BP85" s="129">
        <v>19</v>
      </c>
      <c r="BQ85" s="129">
        <v>121</v>
      </c>
      <c r="BR85" s="129">
        <v>27</v>
      </c>
      <c r="BS85" s="129" t="s">
        <v>550</v>
      </c>
      <c r="BT85" s="129" t="s">
        <v>551</v>
      </c>
      <c r="BU85" s="129">
        <v>403</v>
      </c>
      <c r="BV85" s="129">
        <v>16</v>
      </c>
      <c r="BW85" s="129" t="s">
        <v>331</v>
      </c>
      <c r="BX85" s="201" t="s">
        <v>331</v>
      </c>
    </row>
    <row r="86" spans="2:76" ht="24" thickBot="1" x14ac:dyDescent="0.3">
      <c r="AQ86" s="223" t="s">
        <v>331</v>
      </c>
      <c r="AR86" s="224"/>
      <c r="AS86" s="224"/>
      <c r="AT86" s="224"/>
      <c r="AU86" s="224"/>
      <c r="AV86" s="224"/>
      <c r="AW86" s="224"/>
      <c r="AX86" s="224"/>
      <c r="AY86" s="224"/>
      <c r="AZ86" s="224"/>
      <c r="BA86" s="224"/>
      <c r="BB86" s="224"/>
      <c r="BC86" s="224"/>
      <c r="BD86" s="224"/>
      <c r="BE86" s="224"/>
      <c r="BF86" s="225"/>
      <c r="BH86" s="200">
        <v>40</v>
      </c>
      <c r="BI86" s="217">
        <v>80</v>
      </c>
      <c r="BJ86" s="61">
        <v>6</v>
      </c>
      <c r="BK86" s="125"/>
      <c r="BL86" s="125"/>
      <c r="BM86" s="132" t="s">
        <v>99</v>
      </c>
      <c r="BN86" s="129">
        <v>176</v>
      </c>
      <c r="BO86" s="129">
        <v>262</v>
      </c>
      <c r="BP86" s="129">
        <v>140</v>
      </c>
      <c r="BQ86" s="129">
        <v>148</v>
      </c>
      <c r="BR86" s="129">
        <v>80</v>
      </c>
      <c r="BS86" s="129" t="s">
        <v>552</v>
      </c>
      <c r="BT86" s="129" t="s">
        <v>553</v>
      </c>
      <c r="BU86" s="129">
        <v>438</v>
      </c>
      <c r="BV86" s="129">
        <v>24</v>
      </c>
      <c r="BW86" s="129" t="s">
        <v>331</v>
      </c>
      <c r="BX86" s="201" t="s">
        <v>331</v>
      </c>
    </row>
    <row r="87" spans="2:76" ht="24" thickBot="1" x14ac:dyDescent="0.3">
      <c r="AQ87" s="223" t="s">
        <v>361</v>
      </c>
      <c r="AR87" s="224"/>
      <c r="AS87" s="224"/>
      <c r="AT87" s="224"/>
      <c r="AU87" s="224"/>
      <c r="AV87" s="224"/>
      <c r="AW87" s="224"/>
      <c r="AX87" s="224"/>
      <c r="AY87" s="224"/>
      <c r="AZ87" s="224"/>
      <c r="BA87" s="224"/>
      <c r="BB87" s="224"/>
      <c r="BC87" s="224"/>
      <c r="BD87" s="224"/>
      <c r="BE87" s="224"/>
      <c r="BF87" s="225"/>
      <c r="BH87" s="200">
        <v>40</v>
      </c>
      <c r="BI87" s="217">
        <v>81</v>
      </c>
      <c r="BJ87" s="61">
        <v>1</v>
      </c>
      <c r="BK87" s="124" t="s">
        <v>217</v>
      </c>
      <c r="BL87" s="124"/>
      <c r="BM87" s="132" t="s">
        <v>39</v>
      </c>
      <c r="BN87" s="129">
        <v>40</v>
      </c>
      <c r="BO87" s="129">
        <v>122</v>
      </c>
      <c r="BP87" s="129">
        <v>288</v>
      </c>
      <c r="BQ87" s="129">
        <v>228</v>
      </c>
      <c r="BR87" s="129">
        <v>75</v>
      </c>
      <c r="BS87" s="129" t="s">
        <v>554</v>
      </c>
      <c r="BT87" s="129" t="s">
        <v>555</v>
      </c>
      <c r="BU87" s="129">
        <v>162</v>
      </c>
      <c r="BV87" s="129">
        <v>9</v>
      </c>
      <c r="BW87" s="129" t="s">
        <v>331</v>
      </c>
      <c r="BX87" s="201" t="s">
        <v>331</v>
      </c>
    </row>
    <row r="88" spans="2:76" ht="21" x14ac:dyDescent="0.25">
      <c r="BH88" s="200">
        <v>40</v>
      </c>
      <c r="BI88" s="217">
        <v>82</v>
      </c>
      <c r="BJ88" s="61">
        <v>8</v>
      </c>
      <c r="BK88" s="125"/>
      <c r="BL88" s="125"/>
      <c r="BM88" s="132" t="s">
        <v>100</v>
      </c>
      <c r="BN88" s="129">
        <v>320</v>
      </c>
      <c r="BO88" s="129">
        <v>410</v>
      </c>
      <c r="BP88" s="129">
        <v>60</v>
      </c>
      <c r="BQ88" s="129">
        <v>153</v>
      </c>
      <c r="BR88" s="129">
        <v>27</v>
      </c>
      <c r="BS88" s="129" t="s">
        <v>556</v>
      </c>
      <c r="BT88" s="129" t="s">
        <v>557</v>
      </c>
      <c r="BU88" s="129">
        <v>730</v>
      </c>
      <c r="BV88" s="129">
        <v>10</v>
      </c>
      <c r="BW88" s="129" t="s">
        <v>331</v>
      </c>
      <c r="BX88" s="201" t="s">
        <v>331</v>
      </c>
    </row>
    <row r="89" spans="2:76" ht="21" customHeight="1" x14ac:dyDescent="0.25">
      <c r="AQ89" s="232" t="s">
        <v>259</v>
      </c>
      <c r="AR89" s="232"/>
      <c r="AS89" s="232"/>
      <c r="AT89" s="232"/>
      <c r="AU89" s="232"/>
      <c r="AV89" s="232"/>
      <c r="AW89" s="232"/>
      <c r="AX89" s="232"/>
      <c r="AY89" s="232"/>
      <c r="AZ89" s="232"/>
      <c r="BA89" s="232"/>
      <c r="BB89" s="232"/>
      <c r="BC89" s="232"/>
      <c r="BD89" s="232"/>
      <c r="BE89" s="232"/>
      <c r="BF89" s="232"/>
      <c r="BH89" s="200">
        <v>40</v>
      </c>
      <c r="BI89" s="217">
        <v>83</v>
      </c>
      <c r="BJ89" s="61">
        <v>11</v>
      </c>
      <c r="BK89" s="125"/>
      <c r="BL89" s="125"/>
      <c r="BM89" s="132" t="s">
        <v>101</v>
      </c>
      <c r="BN89" s="129">
        <v>376</v>
      </c>
      <c r="BO89" s="129">
        <v>470</v>
      </c>
      <c r="BP89" s="129">
        <v>213</v>
      </c>
      <c r="BQ89" s="129">
        <v>180</v>
      </c>
      <c r="BR89" s="129">
        <v>64</v>
      </c>
      <c r="BS89" s="129" t="s">
        <v>558</v>
      </c>
      <c r="BT89" s="129" t="s">
        <v>559</v>
      </c>
      <c r="BU89" s="129">
        <v>846</v>
      </c>
      <c r="BV89" s="129">
        <v>27</v>
      </c>
      <c r="BW89" s="129" t="s">
        <v>331</v>
      </c>
      <c r="BX89" s="201" t="s">
        <v>331</v>
      </c>
    </row>
    <row r="90" spans="2:76" ht="30.75" customHeight="1" thickBot="1" x14ac:dyDescent="0.3">
      <c r="B90" s="127"/>
      <c r="AQ90" s="233"/>
      <c r="AR90" s="233"/>
      <c r="AS90" s="233"/>
      <c r="AT90" s="233"/>
      <c r="AU90" s="233"/>
      <c r="AV90" s="233"/>
      <c r="AW90" s="233"/>
      <c r="AX90" s="233"/>
      <c r="AY90" s="233"/>
      <c r="AZ90" s="233"/>
      <c r="BA90" s="233"/>
      <c r="BB90" s="233"/>
      <c r="BC90" s="233"/>
      <c r="BD90" s="233"/>
      <c r="BE90" s="233"/>
      <c r="BF90" s="233"/>
      <c r="BH90" s="200">
        <v>40</v>
      </c>
      <c r="BI90" s="217">
        <v>84</v>
      </c>
      <c r="BJ90" s="61">
        <v>5</v>
      </c>
      <c r="BK90" s="124" t="s">
        <v>217</v>
      </c>
      <c r="BL90" s="124"/>
      <c r="BM90" s="132" t="s">
        <v>102</v>
      </c>
      <c r="BN90" s="129">
        <v>168</v>
      </c>
      <c r="BO90" s="129">
        <v>257</v>
      </c>
      <c r="BP90" s="129">
        <v>33</v>
      </c>
      <c r="BQ90" s="129">
        <v>116</v>
      </c>
      <c r="BR90" s="129">
        <v>57</v>
      </c>
      <c r="BS90" s="129" t="s">
        <v>560</v>
      </c>
      <c r="BT90" s="129" t="s">
        <v>561</v>
      </c>
      <c r="BU90" s="129">
        <v>425</v>
      </c>
      <c r="BV90" s="129">
        <v>29</v>
      </c>
      <c r="BW90" s="129">
        <v>257</v>
      </c>
      <c r="BX90" s="201" t="s">
        <v>331</v>
      </c>
    </row>
    <row r="91" spans="2:76" ht="21.75" thickBot="1" x14ac:dyDescent="0.3">
      <c r="AQ91" s="244" t="s">
        <v>562</v>
      </c>
      <c r="AR91" s="244"/>
      <c r="AS91" s="244"/>
      <c r="AT91" s="244"/>
      <c r="AU91" s="244"/>
      <c r="AV91" s="244"/>
      <c r="AW91" s="244"/>
      <c r="AX91" s="244"/>
      <c r="AY91" s="244"/>
      <c r="AZ91" s="244"/>
      <c r="BA91" s="244"/>
      <c r="BB91" s="244"/>
      <c r="BC91" s="244"/>
      <c r="BD91" s="244"/>
      <c r="BE91" s="244"/>
      <c r="BF91" s="244"/>
      <c r="BH91" s="200">
        <v>40</v>
      </c>
      <c r="BI91" s="217">
        <v>85</v>
      </c>
      <c r="BJ91" s="61">
        <v>5</v>
      </c>
      <c r="BK91" s="124" t="s">
        <v>217</v>
      </c>
      <c r="BL91" s="124"/>
      <c r="BM91" s="132" t="s">
        <v>91</v>
      </c>
      <c r="BN91" s="129">
        <v>200</v>
      </c>
      <c r="BO91" s="129">
        <v>290</v>
      </c>
      <c r="BP91" s="129">
        <v>149</v>
      </c>
      <c r="BQ91" s="129">
        <v>59</v>
      </c>
      <c r="BR91" s="129">
        <v>57</v>
      </c>
      <c r="BS91" s="129" t="s">
        <v>563</v>
      </c>
      <c r="BT91" s="129" t="s">
        <v>564</v>
      </c>
      <c r="BU91" s="129">
        <v>490</v>
      </c>
      <c r="BV91" s="129">
        <v>13</v>
      </c>
      <c r="BW91" s="129" t="s">
        <v>331</v>
      </c>
      <c r="BX91" s="201" t="s">
        <v>331</v>
      </c>
    </row>
    <row r="92" spans="2:76" ht="24" thickBot="1" x14ac:dyDescent="0.3">
      <c r="AQ92" s="245" t="s">
        <v>565</v>
      </c>
      <c r="AR92" s="245"/>
      <c r="AS92" s="245"/>
      <c r="AT92" s="245"/>
      <c r="AU92" s="245"/>
      <c r="AV92" s="245"/>
      <c r="AW92" s="245"/>
      <c r="AX92" s="245"/>
      <c r="AY92" s="245"/>
      <c r="AZ92" s="245"/>
      <c r="BA92" s="245"/>
      <c r="BB92" s="245"/>
      <c r="BC92" s="245"/>
      <c r="BD92" s="245"/>
      <c r="BE92" s="245"/>
      <c r="BF92" s="245"/>
      <c r="BH92" s="200">
        <v>41</v>
      </c>
      <c r="BI92" s="217"/>
      <c r="BJ92" s="61">
        <v>5</v>
      </c>
      <c r="BK92" s="124" t="s">
        <v>217</v>
      </c>
      <c r="BL92" s="124"/>
      <c r="BM92" s="134" t="s">
        <v>58</v>
      </c>
      <c r="BN92" s="130">
        <v>136</v>
      </c>
      <c r="BO92" s="130">
        <v>141</v>
      </c>
      <c r="BP92" s="130">
        <v>90</v>
      </c>
      <c r="BQ92" s="130">
        <v>2</v>
      </c>
      <c r="BR92" s="130">
        <v>32</v>
      </c>
      <c r="BS92" s="130" t="s">
        <v>325</v>
      </c>
      <c r="BT92" s="130" t="s">
        <v>326</v>
      </c>
      <c r="BU92" s="130">
        <v>277</v>
      </c>
      <c r="BV92" s="130">
        <v>16</v>
      </c>
      <c r="BW92" s="130">
        <v>141</v>
      </c>
      <c r="BX92" s="202">
        <v>141</v>
      </c>
    </row>
    <row r="93" spans="2:76" ht="21" x14ac:dyDescent="0.25">
      <c r="AQ93" s="226" t="s">
        <v>231</v>
      </c>
      <c r="AR93" s="227"/>
      <c r="AS93" s="227"/>
      <c r="AT93" s="227"/>
      <c r="AU93" s="227"/>
      <c r="AV93" s="227"/>
      <c r="AW93" s="227"/>
      <c r="AX93" s="227"/>
      <c r="AY93" s="227"/>
      <c r="AZ93" s="227"/>
      <c r="BA93" s="227"/>
      <c r="BB93" s="227"/>
      <c r="BC93" s="227"/>
      <c r="BD93" s="227"/>
      <c r="BE93" s="227"/>
      <c r="BF93" s="228"/>
      <c r="BH93" s="200">
        <v>41</v>
      </c>
      <c r="BI93" s="217">
        <v>1</v>
      </c>
      <c r="BJ93" s="61">
        <v>2</v>
      </c>
      <c r="BK93" s="125"/>
      <c r="BL93" s="125"/>
      <c r="BM93" s="134" t="s">
        <v>59</v>
      </c>
      <c r="BN93" s="130">
        <v>48</v>
      </c>
      <c r="BO93" s="130">
        <v>51</v>
      </c>
      <c r="BP93" s="130">
        <v>92</v>
      </c>
      <c r="BQ93" s="130">
        <v>34</v>
      </c>
      <c r="BR93" s="130">
        <v>18</v>
      </c>
      <c r="BS93" s="130" t="s">
        <v>329</v>
      </c>
      <c r="BT93" s="130" t="s">
        <v>330</v>
      </c>
      <c r="BU93" s="130">
        <v>99</v>
      </c>
      <c r="BV93" s="130">
        <v>18</v>
      </c>
      <c r="BW93" s="130" t="s">
        <v>331</v>
      </c>
      <c r="BX93" s="202" t="s">
        <v>331</v>
      </c>
    </row>
    <row r="94" spans="2:76" ht="21" x14ac:dyDescent="0.25">
      <c r="AQ94" s="229"/>
      <c r="AR94" s="230"/>
      <c r="AS94" s="230"/>
      <c r="AT94" s="230"/>
      <c r="AU94" s="230"/>
      <c r="AV94" s="230"/>
      <c r="AW94" s="230"/>
      <c r="AX94" s="230"/>
      <c r="AY94" s="230"/>
      <c r="AZ94" s="230"/>
      <c r="BA94" s="230"/>
      <c r="BB94" s="230"/>
      <c r="BC94" s="230"/>
      <c r="BD94" s="230"/>
      <c r="BE94" s="230"/>
      <c r="BF94" s="231"/>
      <c r="BH94" s="200">
        <v>41</v>
      </c>
      <c r="BI94" s="217">
        <v>2</v>
      </c>
      <c r="BJ94" s="61">
        <v>5</v>
      </c>
      <c r="BK94" s="125"/>
      <c r="BL94" s="125"/>
      <c r="BM94" s="134" t="s">
        <v>58</v>
      </c>
      <c r="BN94" s="130">
        <v>136</v>
      </c>
      <c r="BO94" s="130">
        <v>143</v>
      </c>
      <c r="BP94" s="130">
        <v>58</v>
      </c>
      <c r="BQ94" s="130">
        <v>16</v>
      </c>
      <c r="BR94" s="130">
        <v>34</v>
      </c>
      <c r="BS94" s="130" t="s">
        <v>566</v>
      </c>
      <c r="BT94" s="130" t="s">
        <v>567</v>
      </c>
      <c r="BU94" s="130">
        <v>279</v>
      </c>
      <c r="BV94" s="130">
        <v>18</v>
      </c>
      <c r="BW94" s="130" t="s">
        <v>331</v>
      </c>
      <c r="BX94" s="202" t="s">
        <v>331</v>
      </c>
    </row>
    <row r="95" spans="2:76" ht="21" x14ac:dyDescent="0.25">
      <c r="AQ95" s="229"/>
      <c r="AR95" s="230"/>
      <c r="AS95" s="230"/>
      <c r="AT95" s="230"/>
      <c r="AU95" s="230"/>
      <c r="AV95" s="230"/>
      <c r="AW95" s="230"/>
      <c r="AX95" s="230"/>
      <c r="AY95" s="230"/>
      <c r="AZ95" s="230"/>
      <c r="BA95" s="230"/>
      <c r="BB95" s="230"/>
      <c r="BC95" s="230"/>
      <c r="BD95" s="230"/>
      <c r="BE95" s="230"/>
      <c r="BF95" s="231"/>
      <c r="BH95" s="200">
        <v>41</v>
      </c>
      <c r="BI95" s="217">
        <v>3</v>
      </c>
      <c r="BJ95" s="61">
        <v>2</v>
      </c>
      <c r="BK95" s="125"/>
      <c r="BL95" s="125"/>
      <c r="BM95" s="134" t="s">
        <v>60</v>
      </c>
      <c r="BN95" s="130">
        <v>80</v>
      </c>
      <c r="BO95" s="130">
        <v>85</v>
      </c>
      <c r="BP95" s="130">
        <v>42</v>
      </c>
      <c r="BQ95" s="130">
        <v>50</v>
      </c>
      <c r="BR95" s="130">
        <v>50</v>
      </c>
      <c r="BS95" s="130" t="s">
        <v>568</v>
      </c>
      <c r="BT95" s="130" t="s">
        <v>569</v>
      </c>
      <c r="BU95" s="130">
        <v>165</v>
      </c>
      <c r="BV95" s="130">
        <v>21</v>
      </c>
      <c r="BW95" s="130" t="s">
        <v>331</v>
      </c>
      <c r="BX95" s="202" t="s">
        <v>331</v>
      </c>
    </row>
    <row r="96" spans="2:76" ht="21" x14ac:dyDescent="0.25">
      <c r="AQ96" s="229"/>
      <c r="AR96" s="230"/>
      <c r="AS96" s="230"/>
      <c r="AT96" s="230"/>
      <c r="AU96" s="230"/>
      <c r="AV96" s="230"/>
      <c r="AW96" s="230"/>
      <c r="AX96" s="230"/>
      <c r="AY96" s="230"/>
      <c r="AZ96" s="230"/>
      <c r="BA96" s="230"/>
      <c r="BB96" s="230"/>
      <c r="BC96" s="230"/>
      <c r="BD96" s="230"/>
      <c r="BE96" s="230"/>
      <c r="BF96" s="231"/>
      <c r="BH96" s="200">
        <v>41</v>
      </c>
      <c r="BI96" s="217">
        <v>4</v>
      </c>
      <c r="BJ96" s="61">
        <v>3</v>
      </c>
      <c r="BK96" s="125"/>
      <c r="BL96" s="125"/>
      <c r="BM96" s="134" t="s">
        <v>82</v>
      </c>
      <c r="BN96" s="130">
        <v>120</v>
      </c>
      <c r="BO96" s="130">
        <v>127</v>
      </c>
      <c r="BP96" s="130">
        <v>92</v>
      </c>
      <c r="BQ96" s="130">
        <v>0</v>
      </c>
      <c r="BR96" s="130">
        <v>130</v>
      </c>
      <c r="BS96" s="130" t="s">
        <v>570</v>
      </c>
      <c r="BT96" s="130" t="s">
        <v>571</v>
      </c>
      <c r="BU96" s="130">
        <v>247</v>
      </c>
      <c r="BV96" s="130">
        <v>13</v>
      </c>
      <c r="BW96" s="130" t="s">
        <v>331</v>
      </c>
      <c r="BX96" s="202" t="s">
        <v>331</v>
      </c>
    </row>
    <row r="97" spans="43:76" ht="21" x14ac:dyDescent="0.25">
      <c r="AQ97" s="229"/>
      <c r="AR97" s="230"/>
      <c r="AS97" s="230"/>
      <c r="AT97" s="230"/>
      <c r="AU97" s="230"/>
      <c r="AV97" s="230"/>
      <c r="AW97" s="230"/>
      <c r="AX97" s="230"/>
      <c r="AY97" s="230"/>
      <c r="AZ97" s="230"/>
      <c r="BA97" s="230"/>
      <c r="BB97" s="230"/>
      <c r="BC97" s="230"/>
      <c r="BD97" s="230"/>
      <c r="BE97" s="230"/>
      <c r="BF97" s="231"/>
      <c r="BH97" s="200">
        <v>41</v>
      </c>
      <c r="BI97" s="217">
        <v>5</v>
      </c>
      <c r="BJ97" s="61">
        <v>6</v>
      </c>
      <c r="BK97" s="125"/>
      <c r="BL97" s="125"/>
      <c r="BM97" s="134" t="s">
        <v>65</v>
      </c>
      <c r="BN97" s="130">
        <v>208</v>
      </c>
      <c r="BO97" s="130">
        <v>219</v>
      </c>
      <c r="BP97" s="130">
        <v>92</v>
      </c>
      <c r="BQ97" s="130">
        <v>130</v>
      </c>
      <c r="BR97" s="130">
        <v>41</v>
      </c>
      <c r="BS97" s="130" t="s">
        <v>572</v>
      </c>
      <c r="BT97" s="130" t="s">
        <v>573</v>
      </c>
      <c r="BU97" s="130">
        <v>427</v>
      </c>
      <c r="BV97" s="130">
        <v>22</v>
      </c>
      <c r="BW97" s="130" t="s">
        <v>331</v>
      </c>
      <c r="BX97" s="202" t="s">
        <v>331</v>
      </c>
    </row>
    <row r="98" spans="43:76" ht="21" x14ac:dyDescent="0.25">
      <c r="AQ98" s="229"/>
      <c r="AR98" s="230"/>
      <c r="AS98" s="230"/>
      <c r="AT98" s="230"/>
      <c r="AU98" s="230"/>
      <c r="AV98" s="230"/>
      <c r="AW98" s="230"/>
      <c r="AX98" s="230"/>
      <c r="AY98" s="230"/>
      <c r="AZ98" s="230"/>
      <c r="BA98" s="230"/>
      <c r="BB98" s="230"/>
      <c r="BC98" s="230"/>
      <c r="BD98" s="230"/>
      <c r="BE98" s="230"/>
      <c r="BF98" s="231"/>
      <c r="BH98" s="200">
        <v>41</v>
      </c>
      <c r="BI98" s="217">
        <v>6</v>
      </c>
      <c r="BJ98" s="61">
        <v>9</v>
      </c>
      <c r="BK98" s="125"/>
      <c r="BL98" s="125"/>
      <c r="BM98" s="134" t="s">
        <v>103</v>
      </c>
      <c r="BN98" s="130">
        <v>296</v>
      </c>
      <c r="BO98" s="130">
        <v>311</v>
      </c>
      <c r="BP98" s="130">
        <v>222</v>
      </c>
      <c r="BQ98" s="130">
        <v>89</v>
      </c>
      <c r="BR98" s="130">
        <v>46</v>
      </c>
      <c r="BS98" s="130" t="s">
        <v>574</v>
      </c>
      <c r="BT98" s="130" t="s">
        <v>575</v>
      </c>
      <c r="BU98" s="130">
        <v>607</v>
      </c>
      <c r="BV98" s="130">
        <v>22</v>
      </c>
      <c r="BW98" s="130" t="s">
        <v>331</v>
      </c>
      <c r="BX98" s="202" t="s">
        <v>331</v>
      </c>
    </row>
    <row r="99" spans="43:76" ht="21" x14ac:dyDescent="0.25">
      <c r="AQ99" s="229"/>
      <c r="AR99" s="230"/>
      <c r="AS99" s="230"/>
      <c r="AT99" s="230"/>
      <c r="AU99" s="230"/>
      <c r="AV99" s="230"/>
      <c r="AW99" s="230"/>
      <c r="AX99" s="230"/>
      <c r="AY99" s="230"/>
      <c r="AZ99" s="230"/>
      <c r="BA99" s="230"/>
      <c r="BB99" s="230"/>
      <c r="BC99" s="230"/>
      <c r="BD99" s="230"/>
      <c r="BE99" s="230"/>
      <c r="BF99" s="231"/>
      <c r="BH99" s="200">
        <v>41</v>
      </c>
      <c r="BI99" s="217">
        <v>7</v>
      </c>
      <c r="BJ99" s="61">
        <v>2</v>
      </c>
      <c r="BK99" s="125"/>
      <c r="BL99" s="125"/>
      <c r="BM99" s="134" t="s">
        <v>60</v>
      </c>
      <c r="BN99" s="130">
        <v>80</v>
      </c>
      <c r="BO99" s="130">
        <v>89</v>
      </c>
      <c r="BP99" s="130">
        <v>133</v>
      </c>
      <c r="BQ99" s="130">
        <v>43</v>
      </c>
      <c r="BR99" s="130">
        <v>7</v>
      </c>
      <c r="BS99" s="130" t="s">
        <v>576</v>
      </c>
      <c r="BT99" s="130" t="s">
        <v>577</v>
      </c>
      <c r="BU99" s="130">
        <v>169</v>
      </c>
      <c r="BV99" s="130">
        <v>25</v>
      </c>
      <c r="BW99" s="130">
        <v>89</v>
      </c>
      <c r="BX99" s="202" t="s">
        <v>331</v>
      </c>
    </row>
    <row r="100" spans="43:76" ht="21" x14ac:dyDescent="0.25">
      <c r="AQ100" s="229"/>
      <c r="AR100" s="230"/>
      <c r="AS100" s="230"/>
      <c r="AT100" s="230"/>
      <c r="AU100" s="230"/>
      <c r="AV100" s="230"/>
      <c r="AW100" s="230"/>
      <c r="AX100" s="230"/>
      <c r="AY100" s="230"/>
      <c r="AZ100" s="230"/>
      <c r="BA100" s="230"/>
      <c r="BB100" s="230"/>
      <c r="BC100" s="230"/>
      <c r="BD100" s="230"/>
      <c r="BE100" s="230"/>
      <c r="BF100" s="231"/>
      <c r="BH100" s="200">
        <v>41</v>
      </c>
      <c r="BI100" s="217">
        <v>8</v>
      </c>
      <c r="BJ100" s="61">
        <v>6</v>
      </c>
      <c r="BK100" s="125"/>
      <c r="BL100" s="125"/>
      <c r="BM100" s="134" t="s">
        <v>104</v>
      </c>
      <c r="BN100" s="130">
        <v>208</v>
      </c>
      <c r="BO100" s="130">
        <v>222</v>
      </c>
      <c r="BP100" s="130">
        <v>90</v>
      </c>
      <c r="BQ100" s="130">
        <v>50</v>
      </c>
      <c r="BR100" s="130">
        <v>11</v>
      </c>
      <c r="BS100" s="130" t="s">
        <v>578</v>
      </c>
      <c r="BT100" s="130" t="s">
        <v>579</v>
      </c>
      <c r="BU100" s="130">
        <v>430</v>
      </c>
      <c r="BV100" s="130">
        <v>16</v>
      </c>
      <c r="BW100" s="130" t="s">
        <v>331</v>
      </c>
      <c r="BX100" s="202" t="s">
        <v>331</v>
      </c>
    </row>
    <row r="101" spans="43:76" ht="21" x14ac:dyDescent="0.25">
      <c r="AQ101" s="229"/>
      <c r="AR101" s="230"/>
      <c r="AS101" s="230"/>
      <c r="AT101" s="230"/>
      <c r="AU101" s="230"/>
      <c r="AV101" s="230"/>
      <c r="AW101" s="230"/>
      <c r="AX101" s="230"/>
      <c r="AY101" s="230"/>
      <c r="AZ101" s="230"/>
      <c r="BA101" s="230"/>
      <c r="BB101" s="230"/>
      <c r="BC101" s="230"/>
      <c r="BD101" s="230"/>
      <c r="BE101" s="230"/>
      <c r="BF101" s="231"/>
      <c r="BH101" s="200">
        <v>41</v>
      </c>
      <c r="BI101" s="217">
        <v>9</v>
      </c>
      <c r="BJ101" s="61">
        <v>3</v>
      </c>
      <c r="BK101" s="125"/>
      <c r="BL101" s="125"/>
      <c r="BM101" s="134" t="s">
        <v>82</v>
      </c>
      <c r="BN101" s="130">
        <v>120</v>
      </c>
      <c r="BO101" s="130">
        <v>132</v>
      </c>
      <c r="BP101" s="130">
        <v>40</v>
      </c>
      <c r="BQ101" s="130">
        <v>39</v>
      </c>
      <c r="BR101" s="130">
        <v>193</v>
      </c>
      <c r="BS101" s="130" t="s">
        <v>580</v>
      </c>
      <c r="BT101" s="130" t="s">
        <v>581</v>
      </c>
      <c r="BU101" s="130">
        <v>252</v>
      </c>
      <c r="BV101" s="130">
        <v>9</v>
      </c>
      <c r="BW101" s="130" t="s">
        <v>331</v>
      </c>
      <c r="BX101" s="202" t="s">
        <v>331</v>
      </c>
    </row>
    <row r="102" spans="43:76" ht="21.75" thickBot="1" x14ac:dyDescent="0.3">
      <c r="AQ102" s="229"/>
      <c r="AR102" s="230"/>
      <c r="AS102" s="230"/>
      <c r="AT102" s="230"/>
      <c r="AU102" s="230"/>
      <c r="AV102" s="230"/>
      <c r="AW102" s="230"/>
      <c r="AX102" s="230"/>
      <c r="AY102" s="230"/>
      <c r="AZ102" s="230"/>
      <c r="BA102" s="230"/>
      <c r="BB102" s="230"/>
      <c r="BC102" s="230"/>
      <c r="BD102" s="230"/>
      <c r="BE102" s="230"/>
      <c r="BF102" s="231"/>
      <c r="BH102" s="200">
        <v>41</v>
      </c>
      <c r="BI102" s="217">
        <v>10</v>
      </c>
      <c r="BJ102" s="61">
        <v>2</v>
      </c>
      <c r="BK102" s="125"/>
      <c r="BL102" s="125"/>
      <c r="BM102" s="134" t="s">
        <v>60</v>
      </c>
      <c r="BN102" s="130">
        <v>80</v>
      </c>
      <c r="BO102" s="130">
        <v>92</v>
      </c>
      <c r="BP102" s="130">
        <v>1</v>
      </c>
      <c r="BQ102" s="130">
        <v>232</v>
      </c>
      <c r="BR102" s="130">
        <v>189</v>
      </c>
      <c r="BS102" s="130" t="s">
        <v>582</v>
      </c>
      <c r="BT102" s="130" t="s">
        <v>583</v>
      </c>
      <c r="BU102" s="130">
        <v>172</v>
      </c>
      <c r="BV102" s="130">
        <v>19</v>
      </c>
      <c r="BW102" s="130" t="s">
        <v>331</v>
      </c>
      <c r="BX102" s="202" t="s">
        <v>331</v>
      </c>
    </row>
    <row r="103" spans="43:76" ht="24" thickBot="1" x14ac:dyDescent="0.3">
      <c r="AQ103" s="223" t="s">
        <v>331</v>
      </c>
      <c r="AR103" s="224"/>
      <c r="AS103" s="224"/>
      <c r="AT103" s="224"/>
      <c r="AU103" s="224"/>
      <c r="AV103" s="224"/>
      <c r="AW103" s="224"/>
      <c r="AX103" s="224"/>
      <c r="AY103" s="224"/>
      <c r="AZ103" s="224"/>
      <c r="BA103" s="224"/>
      <c r="BB103" s="224"/>
      <c r="BC103" s="224"/>
      <c r="BD103" s="224"/>
      <c r="BE103" s="224"/>
      <c r="BF103" s="225"/>
      <c r="BH103" s="200">
        <v>41</v>
      </c>
      <c r="BI103" s="217">
        <v>11</v>
      </c>
      <c r="BJ103" s="61">
        <v>2</v>
      </c>
      <c r="BK103" s="125"/>
      <c r="BL103" s="125"/>
      <c r="BM103" s="134" t="s">
        <v>60</v>
      </c>
      <c r="BN103" s="130">
        <v>80</v>
      </c>
      <c r="BO103" s="130">
        <v>93</v>
      </c>
      <c r="BP103" s="130">
        <v>233</v>
      </c>
      <c r="BQ103" s="130">
        <v>43</v>
      </c>
      <c r="BR103" s="130">
        <v>27</v>
      </c>
      <c r="BS103" s="130" t="s">
        <v>584</v>
      </c>
      <c r="BT103" s="130" t="s">
        <v>585</v>
      </c>
      <c r="BU103" s="130">
        <v>173</v>
      </c>
      <c r="BV103" s="130">
        <v>20</v>
      </c>
      <c r="BW103" s="130" t="s">
        <v>331</v>
      </c>
      <c r="BX103" s="202" t="s">
        <v>331</v>
      </c>
    </row>
    <row r="104" spans="43:76" ht="24" thickBot="1" x14ac:dyDescent="0.3">
      <c r="AQ104" s="223" t="s">
        <v>361</v>
      </c>
      <c r="AR104" s="224"/>
      <c r="AS104" s="224"/>
      <c r="AT104" s="224"/>
      <c r="AU104" s="224"/>
      <c r="AV104" s="224"/>
      <c r="AW104" s="224"/>
      <c r="AX104" s="224"/>
      <c r="AY104" s="224"/>
      <c r="AZ104" s="224"/>
      <c r="BA104" s="224"/>
      <c r="BB104" s="224"/>
      <c r="BC104" s="224"/>
      <c r="BD104" s="224"/>
      <c r="BE104" s="224"/>
      <c r="BF104" s="225"/>
      <c r="BH104" s="200">
        <v>41</v>
      </c>
      <c r="BI104" s="217">
        <v>12</v>
      </c>
      <c r="BJ104" s="61">
        <v>10</v>
      </c>
      <c r="BK104" s="125"/>
      <c r="BL104" s="125"/>
      <c r="BM104" s="134" t="s">
        <v>105</v>
      </c>
      <c r="BN104" s="130">
        <v>304</v>
      </c>
      <c r="BO104" s="130">
        <v>326</v>
      </c>
      <c r="BP104" s="130">
        <v>190</v>
      </c>
      <c r="BQ104" s="130">
        <v>16</v>
      </c>
      <c r="BR104" s="130">
        <v>168</v>
      </c>
      <c r="BS104" s="130" t="s">
        <v>586</v>
      </c>
      <c r="BT104" s="130" t="s">
        <v>587</v>
      </c>
      <c r="BU104" s="130">
        <v>630</v>
      </c>
      <c r="BV104" s="130">
        <v>18</v>
      </c>
      <c r="BW104" s="130" t="s">
        <v>331</v>
      </c>
      <c r="BX104" s="202" t="s">
        <v>331</v>
      </c>
    </row>
    <row r="105" spans="43:76" ht="21" x14ac:dyDescent="0.25">
      <c r="BH105" s="200">
        <v>41</v>
      </c>
      <c r="BI105" s="217">
        <v>13</v>
      </c>
      <c r="BJ105" s="61">
        <v>3</v>
      </c>
      <c r="BK105" s="125"/>
      <c r="BL105" s="125"/>
      <c r="BM105" s="134" t="s">
        <v>82</v>
      </c>
      <c r="BN105" s="130">
        <v>120</v>
      </c>
      <c r="BO105" s="130">
        <v>136</v>
      </c>
      <c r="BP105" s="130">
        <v>206</v>
      </c>
      <c r="BQ105" s="130">
        <v>184</v>
      </c>
      <c r="BR105" s="130">
        <v>93</v>
      </c>
      <c r="BS105" s="130" t="s">
        <v>588</v>
      </c>
      <c r="BT105" s="130" t="s">
        <v>589</v>
      </c>
      <c r="BU105" s="130">
        <v>256</v>
      </c>
      <c r="BV105" s="130">
        <v>13</v>
      </c>
      <c r="BW105" s="130" t="s">
        <v>331</v>
      </c>
      <c r="BX105" s="202" t="s">
        <v>331</v>
      </c>
    </row>
    <row r="106" spans="43:76" ht="21" x14ac:dyDescent="0.25">
      <c r="AQ106" s="232" t="s">
        <v>260</v>
      </c>
      <c r="AR106" s="232"/>
      <c r="AS106" s="232"/>
      <c r="AT106" s="232"/>
      <c r="AU106" s="232"/>
      <c r="AV106" s="232"/>
      <c r="AW106" s="232"/>
      <c r="AX106" s="232"/>
      <c r="AY106" s="232"/>
      <c r="AZ106" s="232"/>
      <c r="BA106" s="232"/>
      <c r="BB106" s="232"/>
      <c r="BC106" s="232"/>
      <c r="BD106" s="232"/>
      <c r="BE106" s="232"/>
      <c r="BF106" s="232"/>
      <c r="BH106" s="200">
        <v>41</v>
      </c>
      <c r="BI106" s="217">
        <v>14</v>
      </c>
      <c r="BJ106" s="61">
        <v>8</v>
      </c>
      <c r="BK106" s="124" t="s">
        <v>217</v>
      </c>
      <c r="BL106" s="124"/>
      <c r="BM106" s="134" t="s">
        <v>100</v>
      </c>
      <c r="BN106" s="130">
        <v>320</v>
      </c>
      <c r="BO106" s="130">
        <v>342</v>
      </c>
      <c r="BP106" s="130">
        <v>22</v>
      </c>
      <c r="BQ106" s="130">
        <v>91</v>
      </c>
      <c r="BR106" s="130">
        <v>43</v>
      </c>
      <c r="BS106" s="130" t="s">
        <v>590</v>
      </c>
      <c r="BT106" s="130" t="s">
        <v>591</v>
      </c>
      <c r="BU106" s="130">
        <v>662</v>
      </c>
      <c r="BV106" s="130">
        <v>14</v>
      </c>
      <c r="BW106" s="130">
        <v>342</v>
      </c>
      <c r="BX106" s="202" t="s">
        <v>331</v>
      </c>
    </row>
    <row r="107" spans="43:76" ht="21.75" thickBot="1" x14ac:dyDescent="0.3">
      <c r="AQ107" s="233"/>
      <c r="AR107" s="233"/>
      <c r="AS107" s="233"/>
      <c r="AT107" s="233"/>
      <c r="AU107" s="233"/>
      <c r="AV107" s="233"/>
      <c r="AW107" s="233"/>
      <c r="AX107" s="233"/>
      <c r="AY107" s="233"/>
      <c r="AZ107" s="233"/>
      <c r="BA107" s="233"/>
      <c r="BB107" s="233"/>
      <c r="BC107" s="233"/>
      <c r="BD107" s="233"/>
      <c r="BE107" s="233"/>
      <c r="BF107" s="233"/>
      <c r="BH107" s="200">
        <v>41</v>
      </c>
      <c r="BI107" s="217">
        <v>15</v>
      </c>
      <c r="BJ107" s="61">
        <v>9</v>
      </c>
      <c r="BK107" s="124" t="s">
        <v>217</v>
      </c>
      <c r="BL107" s="124"/>
      <c r="BM107" s="134" t="s">
        <v>106</v>
      </c>
      <c r="BN107" s="130">
        <v>296</v>
      </c>
      <c r="BO107" s="130">
        <v>320</v>
      </c>
      <c r="BP107" s="130">
        <v>113</v>
      </c>
      <c r="BQ107" s="130">
        <v>48</v>
      </c>
      <c r="BR107" s="130">
        <v>100</v>
      </c>
      <c r="BS107" s="130" t="s">
        <v>592</v>
      </c>
      <c r="BT107" s="130" t="s">
        <v>593</v>
      </c>
      <c r="BU107" s="130">
        <v>616</v>
      </c>
      <c r="BV107" s="130">
        <v>22</v>
      </c>
      <c r="BW107" s="130" t="s">
        <v>331</v>
      </c>
      <c r="BX107" s="202" t="s">
        <v>331</v>
      </c>
    </row>
    <row r="108" spans="43:76" ht="21.75" thickBot="1" x14ac:dyDescent="0.3">
      <c r="AQ108" s="234" t="s">
        <v>594</v>
      </c>
      <c r="AR108" s="234"/>
      <c r="AS108" s="234"/>
      <c r="AT108" s="234"/>
      <c r="AU108" s="234"/>
      <c r="AV108" s="234"/>
      <c r="AW108" s="234"/>
      <c r="AX108" s="234"/>
      <c r="AY108" s="234"/>
      <c r="AZ108" s="234"/>
      <c r="BA108" s="234"/>
      <c r="BB108" s="234"/>
      <c r="BC108" s="234"/>
      <c r="BD108" s="234"/>
      <c r="BE108" s="234"/>
      <c r="BF108" s="234"/>
      <c r="BH108" s="200">
        <v>41</v>
      </c>
      <c r="BI108" s="217">
        <v>16</v>
      </c>
      <c r="BJ108" s="61">
        <v>7</v>
      </c>
      <c r="BK108" s="125"/>
      <c r="BL108" s="125"/>
      <c r="BM108" s="134" t="s">
        <v>107</v>
      </c>
      <c r="BN108" s="130">
        <v>184</v>
      </c>
      <c r="BO108" s="130">
        <v>207</v>
      </c>
      <c r="BP108" s="130">
        <v>65</v>
      </c>
      <c r="BQ108" s="130">
        <v>148</v>
      </c>
      <c r="BR108" s="130">
        <v>14</v>
      </c>
      <c r="BS108" s="130" t="s">
        <v>595</v>
      </c>
      <c r="BT108" s="130" t="s">
        <v>596</v>
      </c>
      <c r="BU108" s="130">
        <v>391</v>
      </c>
      <c r="BV108" s="130">
        <v>22</v>
      </c>
      <c r="BW108" s="130" t="s">
        <v>331</v>
      </c>
      <c r="BX108" s="202" t="s">
        <v>331</v>
      </c>
    </row>
    <row r="109" spans="43:76" ht="24" customHeight="1" thickBot="1" x14ac:dyDescent="0.3">
      <c r="AQ109" s="244" t="s">
        <v>597</v>
      </c>
      <c r="AR109" s="244"/>
      <c r="AS109" s="244"/>
      <c r="AT109" s="244"/>
      <c r="AU109" s="244"/>
      <c r="AV109" s="244"/>
      <c r="AW109" s="244"/>
      <c r="AX109" s="244"/>
      <c r="AY109" s="244"/>
      <c r="AZ109" s="244"/>
      <c r="BA109" s="244"/>
      <c r="BB109" s="244"/>
      <c r="BC109" s="244"/>
      <c r="BD109" s="244"/>
      <c r="BE109" s="244"/>
      <c r="BF109" s="244"/>
      <c r="BH109" s="200">
        <v>41</v>
      </c>
      <c r="BI109" s="217">
        <v>17</v>
      </c>
      <c r="BJ109" s="61">
        <v>7</v>
      </c>
      <c r="BK109" s="125"/>
      <c r="BL109" s="125"/>
      <c r="BM109" s="134" t="s">
        <v>108</v>
      </c>
      <c r="BN109" s="130">
        <v>248</v>
      </c>
      <c r="BO109" s="130">
        <v>272</v>
      </c>
      <c r="BP109" s="130">
        <v>213</v>
      </c>
      <c r="BQ109" s="130">
        <v>162</v>
      </c>
      <c r="BR109" s="130">
        <v>34</v>
      </c>
      <c r="BS109" s="130" t="s">
        <v>598</v>
      </c>
      <c r="BT109" s="130" t="s">
        <v>599</v>
      </c>
      <c r="BU109" s="130">
        <v>520</v>
      </c>
      <c r="BV109" s="130">
        <v>25</v>
      </c>
      <c r="BW109" s="130" t="s">
        <v>331</v>
      </c>
      <c r="BX109" s="202" t="s">
        <v>331</v>
      </c>
    </row>
    <row r="110" spans="43:76" ht="21" customHeight="1" x14ac:dyDescent="0.25">
      <c r="AQ110" s="226" t="s">
        <v>232</v>
      </c>
      <c r="AR110" s="227"/>
      <c r="AS110" s="227"/>
      <c r="AT110" s="227"/>
      <c r="AU110" s="227"/>
      <c r="AV110" s="227"/>
      <c r="AW110" s="227"/>
      <c r="AX110" s="227"/>
      <c r="AY110" s="227"/>
      <c r="AZ110" s="227"/>
      <c r="BA110" s="227"/>
      <c r="BB110" s="227"/>
      <c r="BC110" s="227"/>
      <c r="BD110" s="227"/>
      <c r="BE110" s="227"/>
      <c r="BF110" s="228"/>
      <c r="BH110" s="200">
        <v>41</v>
      </c>
      <c r="BI110" s="217">
        <v>18</v>
      </c>
      <c r="BJ110" s="61">
        <v>1</v>
      </c>
      <c r="BK110" s="125"/>
      <c r="BL110" s="125"/>
      <c r="BM110" s="134" t="s">
        <v>39</v>
      </c>
      <c r="BN110" s="130">
        <v>40</v>
      </c>
      <c r="BO110" s="130">
        <v>59</v>
      </c>
      <c r="BP110" s="130">
        <v>51</v>
      </c>
      <c r="BQ110" s="130">
        <v>196</v>
      </c>
      <c r="BR110" s="130">
        <v>80</v>
      </c>
      <c r="BS110" s="130" t="s">
        <v>600</v>
      </c>
      <c r="BT110" s="130" t="s">
        <v>601</v>
      </c>
      <c r="BU110" s="130">
        <v>99</v>
      </c>
      <c r="BV110" s="130">
        <v>18</v>
      </c>
      <c r="BW110" s="130" t="s">
        <v>331</v>
      </c>
      <c r="BX110" s="202" t="s">
        <v>331</v>
      </c>
    </row>
    <row r="111" spans="43:76" ht="21" customHeight="1" x14ac:dyDescent="0.25">
      <c r="AQ111" s="229"/>
      <c r="AR111" s="230"/>
      <c r="AS111" s="230"/>
      <c r="AT111" s="230"/>
      <c r="AU111" s="230"/>
      <c r="AV111" s="230"/>
      <c r="AW111" s="230"/>
      <c r="AX111" s="230"/>
      <c r="AY111" s="230"/>
      <c r="AZ111" s="230"/>
      <c r="BA111" s="230"/>
      <c r="BB111" s="230"/>
      <c r="BC111" s="230"/>
      <c r="BD111" s="230"/>
      <c r="BE111" s="230"/>
      <c r="BF111" s="231"/>
      <c r="BH111" s="200">
        <v>41</v>
      </c>
      <c r="BI111" s="217">
        <v>19</v>
      </c>
      <c r="BJ111" s="61">
        <v>3</v>
      </c>
      <c r="BK111" s="124" t="s">
        <v>217</v>
      </c>
      <c r="BL111" s="124"/>
      <c r="BM111" s="134" t="s">
        <v>67</v>
      </c>
      <c r="BN111" s="130">
        <v>88</v>
      </c>
      <c r="BO111" s="130">
        <v>110</v>
      </c>
      <c r="BP111" s="130">
        <v>247</v>
      </c>
      <c r="BQ111" s="130">
        <v>116</v>
      </c>
      <c r="BR111" s="130">
        <v>41</v>
      </c>
      <c r="BS111" s="130" t="s">
        <v>602</v>
      </c>
      <c r="BT111" s="130" t="s">
        <v>603</v>
      </c>
      <c r="BU111" s="130">
        <v>198</v>
      </c>
      <c r="BV111" s="130">
        <v>18</v>
      </c>
      <c r="BW111" s="130" t="s">
        <v>331</v>
      </c>
      <c r="BX111" s="202">
        <v>110</v>
      </c>
    </row>
    <row r="112" spans="43:76" ht="21.75" customHeight="1" x14ac:dyDescent="0.25">
      <c r="AQ112" s="229"/>
      <c r="AR112" s="230"/>
      <c r="AS112" s="230"/>
      <c r="AT112" s="230"/>
      <c r="AU112" s="230"/>
      <c r="AV112" s="230"/>
      <c r="AW112" s="230"/>
      <c r="AX112" s="230"/>
      <c r="AY112" s="230"/>
      <c r="AZ112" s="230"/>
      <c r="BA112" s="230"/>
      <c r="BB112" s="230"/>
      <c r="BC112" s="230"/>
      <c r="BD112" s="230"/>
      <c r="BE112" s="230"/>
      <c r="BF112" s="231"/>
      <c r="BH112" s="200">
        <v>41</v>
      </c>
      <c r="BI112" s="217">
        <v>20</v>
      </c>
      <c r="BJ112" s="61">
        <v>9</v>
      </c>
      <c r="BK112" s="125"/>
      <c r="BL112" s="125"/>
      <c r="BM112" s="134" t="s">
        <v>109</v>
      </c>
      <c r="BN112" s="130">
        <v>328</v>
      </c>
      <c r="BO112" s="130">
        <v>357</v>
      </c>
      <c r="BP112" s="130">
        <v>131</v>
      </c>
      <c r="BQ112" s="130">
        <v>157</v>
      </c>
      <c r="BR112" s="130">
        <v>64</v>
      </c>
      <c r="BS112" s="130" t="s">
        <v>604</v>
      </c>
      <c r="BT112" s="130" t="s">
        <v>605</v>
      </c>
      <c r="BU112" s="130">
        <v>685</v>
      </c>
      <c r="BV112" s="130">
        <v>28</v>
      </c>
      <c r="BW112" s="130" t="s">
        <v>331</v>
      </c>
      <c r="BX112" s="202" t="s">
        <v>331</v>
      </c>
    </row>
    <row r="113" spans="43:76" ht="21" x14ac:dyDescent="0.25">
      <c r="AQ113" s="229"/>
      <c r="AR113" s="230"/>
      <c r="AS113" s="230"/>
      <c r="AT113" s="230"/>
      <c r="AU113" s="230"/>
      <c r="AV113" s="230"/>
      <c r="AW113" s="230"/>
      <c r="AX113" s="230"/>
      <c r="AY113" s="230"/>
      <c r="AZ113" s="230"/>
      <c r="BA113" s="230"/>
      <c r="BB113" s="230"/>
      <c r="BC113" s="230"/>
      <c r="BD113" s="230"/>
      <c r="BE113" s="230"/>
      <c r="BF113" s="231"/>
      <c r="BH113" s="200">
        <v>41</v>
      </c>
      <c r="BI113" s="217">
        <v>21</v>
      </c>
      <c r="BJ113" s="61">
        <v>5</v>
      </c>
      <c r="BK113" s="124" t="s">
        <v>217</v>
      </c>
      <c r="BL113" s="124"/>
      <c r="BM113" s="134" t="s">
        <v>91</v>
      </c>
      <c r="BN113" s="130">
        <v>200</v>
      </c>
      <c r="BO113" s="130">
        <v>226</v>
      </c>
      <c r="BP113" s="130">
        <v>288</v>
      </c>
      <c r="BQ113" s="130">
        <v>93</v>
      </c>
      <c r="BR113" s="130">
        <v>53</v>
      </c>
      <c r="BS113" s="130" t="s">
        <v>606</v>
      </c>
      <c r="BT113" s="130" t="s">
        <v>607</v>
      </c>
      <c r="BU113" s="130">
        <v>426</v>
      </c>
      <c r="BV113" s="130">
        <v>12</v>
      </c>
      <c r="BW113" s="130">
        <v>226</v>
      </c>
      <c r="BX113" s="202" t="s">
        <v>331</v>
      </c>
    </row>
    <row r="114" spans="43:76" ht="21" x14ac:dyDescent="0.25">
      <c r="AQ114" s="229"/>
      <c r="AR114" s="230"/>
      <c r="AS114" s="230"/>
      <c r="AT114" s="230"/>
      <c r="AU114" s="230"/>
      <c r="AV114" s="230"/>
      <c r="AW114" s="230"/>
      <c r="AX114" s="230"/>
      <c r="AY114" s="230"/>
      <c r="AZ114" s="230"/>
      <c r="BA114" s="230"/>
      <c r="BB114" s="230"/>
      <c r="BC114" s="230"/>
      <c r="BD114" s="230"/>
      <c r="BE114" s="230"/>
      <c r="BF114" s="231"/>
      <c r="BH114" s="200">
        <v>41</v>
      </c>
      <c r="BI114" s="217">
        <v>22</v>
      </c>
      <c r="BJ114" s="61">
        <v>12</v>
      </c>
      <c r="BK114" s="124" t="s">
        <v>217</v>
      </c>
      <c r="BL114" s="124"/>
      <c r="BM114" s="134" t="s">
        <v>74</v>
      </c>
      <c r="BN114" s="130">
        <v>480</v>
      </c>
      <c r="BO114" s="130">
        <v>514</v>
      </c>
      <c r="BP114" s="130">
        <v>195</v>
      </c>
      <c r="BQ114" s="130">
        <v>146</v>
      </c>
      <c r="BR114" s="130">
        <v>102</v>
      </c>
      <c r="BS114" s="130" t="s">
        <v>608</v>
      </c>
      <c r="BT114" s="130" t="s">
        <v>609</v>
      </c>
      <c r="BU114" s="130">
        <v>994</v>
      </c>
      <c r="BV114" s="130">
        <v>22</v>
      </c>
      <c r="BW114" s="130" t="s">
        <v>331</v>
      </c>
      <c r="BX114" s="202" t="s">
        <v>331</v>
      </c>
    </row>
    <row r="115" spans="43:76" ht="21" customHeight="1" x14ac:dyDescent="0.25">
      <c r="AQ115" s="229"/>
      <c r="AR115" s="230"/>
      <c r="AS115" s="230"/>
      <c r="AT115" s="230"/>
      <c r="AU115" s="230"/>
      <c r="AV115" s="230"/>
      <c r="AW115" s="230"/>
      <c r="AX115" s="230"/>
      <c r="AY115" s="230"/>
      <c r="AZ115" s="230"/>
      <c r="BA115" s="230"/>
      <c r="BB115" s="230"/>
      <c r="BC115" s="230"/>
      <c r="BD115" s="230"/>
      <c r="BE115" s="230"/>
      <c r="BF115" s="231"/>
      <c r="BH115" s="200">
        <v>41</v>
      </c>
      <c r="BI115" s="217">
        <v>23</v>
      </c>
      <c r="BJ115" s="61">
        <v>8</v>
      </c>
      <c r="BK115" s="125"/>
      <c r="BL115" s="125"/>
      <c r="BM115" s="134" t="s">
        <v>110</v>
      </c>
      <c r="BN115" s="130">
        <v>288</v>
      </c>
      <c r="BO115" s="130">
        <v>319</v>
      </c>
      <c r="BP115" s="130">
        <v>49</v>
      </c>
      <c r="BQ115" s="130">
        <v>248</v>
      </c>
      <c r="BR115" s="130">
        <v>86</v>
      </c>
      <c r="BS115" s="130" t="s">
        <v>610</v>
      </c>
      <c r="BT115" s="130" t="s">
        <v>611</v>
      </c>
      <c r="BU115" s="130">
        <v>607</v>
      </c>
      <c r="BV115" s="130">
        <v>31</v>
      </c>
      <c r="BW115" s="130" t="s">
        <v>331</v>
      </c>
      <c r="BX115" s="202" t="s">
        <v>331</v>
      </c>
    </row>
    <row r="116" spans="43:76" ht="21" x14ac:dyDescent="0.25">
      <c r="AQ116" s="229"/>
      <c r="AR116" s="230"/>
      <c r="AS116" s="230"/>
      <c r="AT116" s="230"/>
      <c r="AU116" s="230"/>
      <c r="AV116" s="230"/>
      <c r="AW116" s="230"/>
      <c r="AX116" s="230"/>
      <c r="AY116" s="230"/>
      <c r="AZ116" s="230"/>
      <c r="BA116" s="230"/>
      <c r="BB116" s="230"/>
      <c r="BC116" s="230"/>
      <c r="BD116" s="230"/>
      <c r="BE116" s="230"/>
      <c r="BF116" s="231"/>
      <c r="BH116" s="200">
        <v>41</v>
      </c>
      <c r="BI116" s="217">
        <v>24</v>
      </c>
      <c r="BJ116" s="61">
        <v>6</v>
      </c>
      <c r="BK116" s="125"/>
      <c r="BL116" s="125"/>
      <c r="BM116" s="134" t="s">
        <v>66</v>
      </c>
      <c r="BN116" s="130">
        <v>240</v>
      </c>
      <c r="BO116" s="130">
        <v>270</v>
      </c>
      <c r="BP116" s="130">
        <v>297</v>
      </c>
      <c r="BQ116" s="130">
        <v>162</v>
      </c>
      <c r="BR116" s="130">
        <v>296</v>
      </c>
      <c r="BS116" s="130" t="s">
        <v>612</v>
      </c>
      <c r="BT116" s="130" t="s">
        <v>613</v>
      </c>
      <c r="BU116" s="130">
        <v>510</v>
      </c>
      <c r="BV116" s="130">
        <v>15</v>
      </c>
      <c r="BW116" s="130" t="s">
        <v>331</v>
      </c>
      <c r="BX116" s="202" t="s">
        <v>331</v>
      </c>
    </row>
    <row r="117" spans="43:76" ht="21" x14ac:dyDescent="0.25">
      <c r="AQ117" s="229"/>
      <c r="AR117" s="230"/>
      <c r="AS117" s="230"/>
      <c r="AT117" s="230"/>
      <c r="AU117" s="230"/>
      <c r="AV117" s="230"/>
      <c r="AW117" s="230"/>
      <c r="AX117" s="230"/>
      <c r="AY117" s="230"/>
      <c r="AZ117" s="230"/>
      <c r="BA117" s="230"/>
      <c r="BB117" s="230"/>
      <c r="BC117" s="230"/>
      <c r="BD117" s="230"/>
      <c r="BE117" s="230"/>
      <c r="BF117" s="231"/>
      <c r="BH117" s="200">
        <v>41</v>
      </c>
      <c r="BI117" s="217">
        <v>25</v>
      </c>
      <c r="BJ117" s="61">
        <v>14</v>
      </c>
      <c r="BK117" s="125"/>
      <c r="BL117" s="125"/>
      <c r="BM117" s="134" t="s">
        <v>111</v>
      </c>
      <c r="BN117" s="130">
        <v>528</v>
      </c>
      <c r="BO117" s="130">
        <v>567</v>
      </c>
      <c r="BP117" s="130">
        <v>459</v>
      </c>
      <c r="BQ117" s="130">
        <v>458</v>
      </c>
      <c r="BR117" s="130">
        <v>449</v>
      </c>
      <c r="BS117" s="130" t="s">
        <v>614</v>
      </c>
      <c r="BT117" s="130" t="s">
        <v>615</v>
      </c>
      <c r="BU117" s="130">
        <v>1095</v>
      </c>
      <c r="BV117" s="130">
        <v>33</v>
      </c>
      <c r="BW117" s="130" t="s">
        <v>331</v>
      </c>
      <c r="BX117" s="202" t="s">
        <v>331</v>
      </c>
    </row>
    <row r="118" spans="43:76" ht="21" x14ac:dyDescent="0.25">
      <c r="AQ118" s="229"/>
      <c r="AR118" s="230"/>
      <c r="AS118" s="230"/>
      <c r="AT118" s="230"/>
      <c r="AU118" s="230"/>
      <c r="AV118" s="230"/>
      <c r="AW118" s="230"/>
      <c r="AX118" s="230"/>
      <c r="AY118" s="230"/>
      <c r="AZ118" s="230"/>
      <c r="BA118" s="230"/>
      <c r="BB118" s="230"/>
      <c r="BC118" s="230"/>
      <c r="BD118" s="230"/>
      <c r="BE118" s="230"/>
      <c r="BF118" s="231"/>
      <c r="BH118" s="200">
        <v>41</v>
      </c>
      <c r="BI118" s="217">
        <v>26</v>
      </c>
      <c r="BJ118" s="61">
        <v>2</v>
      </c>
      <c r="BK118" s="125"/>
      <c r="BL118" s="125"/>
      <c r="BM118" s="134" t="s">
        <v>60</v>
      </c>
      <c r="BN118" s="130">
        <v>80</v>
      </c>
      <c r="BO118" s="130">
        <v>108</v>
      </c>
      <c r="BP118" s="130">
        <v>1</v>
      </c>
      <c r="BQ118" s="130">
        <v>9</v>
      </c>
      <c r="BR118" s="130">
        <v>64</v>
      </c>
      <c r="BS118" s="130" t="s">
        <v>424</v>
      </c>
      <c r="BT118" s="130" t="s">
        <v>425</v>
      </c>
      <c r="BU118" s="130">
        <v>188</v>
      </c>
      <c r="BV118" s="130">
        <v>17</v>
      </c>
      <c r="BW118" s="130" t="s">
        <v>331</v>
      </c>
      <c r="BX118" s="202" t="s">
        <v>331</v>
      </c>
    </row>
    <row r="119" spans="43:76" ht="21.75" thickBot="1" x14ac:dyDescent="0.3">
      <c r="AQ119" s="229"/>
      <c r="AR119" s="230"/>
      <c r="AS119" s="230"/>
      <c r="AT119" s="230"/>
      <c r="AU119" s="230"/>
      <c r="AV119" s="230"/>
      <c r="AW119" s="230"/>
      <c r="AX119" s="230"/>
      <c r="AY119" s="230"/>
      <c r="AZ119" s="230"/>
      <c r="BA119" s="230"/>
      <c r="BB119" s="230"/>
      <c r="BC119" s="230"/>
      <c r="BD119" s="230"/>
      <c r="BE119" s="230"/>
      <c r="BF119" s="231"/>
      <c r="BH119" s="200">
        <v>41</v>
      </c>
      <c r="BI119" s="217">
        <v>27</v>
      </c>
      <c r="BJ119" s="61">
        <v>2</v>
      </c>
      <c r="BK119" s="125"/>
      <c r="BL119" s="125"/>
      <c r="BM119" s="134" t="s">
        <v>60</v>
      </c>
      <c r="BN119" s="130">
        <v>80</v>
      </c>
      <c r="BO119" s="130">
        <v>109</v>
      </c>
      <c r="BP119" s="130">
        <v>10</v>
      </c>
      <c r="BQ119" s="130">
        <v>73</v>
      </c>
      <c r="BR119" s="130">
        <v>32</v>
      </c>
      <c r="BS119" s="130" t="s">
        <v>616</v>
      </c>
      <c r="BT119" s="130" t="s">
        <v>617</v>
      </c>
      <c r="BU119" s="130">
        <v>189</v>
      </c>
      <c r="BV119" s="130">
        <v>18</v>
      </c>
      <c r="BW119" s="130" t="s">
        <v>331</v>
      </c>
      <c r="BX119" s="202" t="s">
        <v>331</v>
      </c>
    </row>
    <row r="120" spans="43:76" ht="24" thickBot="1" x14ac:dyDescent="0.3">
      <c r="AQ120" s="223" t="s">
        <v>374</v>
      </c>
      <c r="AR120" s="224"/>
      <c r="AS120" s="224"/>
      <c r="AT120" s="224"/>
      <c r="AU120" s="224"/>
      <c r="AV120" s="224"/>
      <c r="AW120" s="224"/>
      <c r="AX120" s="224"/>
      <c r="AY120" s="224"/>
      <c r="AZ120" s="224"/>
      <c r="BA120" s="224"/>
      <c r="BB120" s="224"/>
      <c r="BC120" s="224"/>
      <c r="BD120" s="224"/>
      <c r="BE120" s="224"/>
      <c r="BF120" s="225"/>
      <c r="BH120" s="200">
        <v>41</v>
      </c>
      <c r="BI120" s="217">
        <v>28</v>
      </c>
      <c r="BJ120" s="61">
        <v>3</v>
      </c>
      <c r="BK120" s="124" t="s">
        <v>217</v>
      </c>
      <c r="BL120" s="124"/>
      <c r="BM120" s="134" t="s">
        <v>87</v>
      </c>
      <c r="BN120" s="130">
        <v>88</v>
      </c>
      <c r="BO120" s="130">
        <v>119</v>
      </c>
      <c r="BP120" s="130">
        <v>83</v>
      </c>
      <c r="BQ120" s="130">
        <v>41</v>
      </c>
      <c r="BR120" s="130">
        <v>32</v>
      </c>
      <c r="BS120" s="130" t="s">
        <v>618</v>
      </c>
      <c r="BT120" s="130" t="s">
        <v>619</v>
      </c>
      <c r="BU120" s="130">
        <v>207</v>
      </c>
      <c r="BV120" s="130">
        <v>27</v>
      </c>
      <c r="BW120" s="130">
        <v>119</v>
      </c>
      <c r="BX120" s="202" t="s">
        <v>331</v>
      </c>
    </row>
    <row r="121" spans="43:76" ht="24" thickBot="1" x14ac:dyDescent="0.3">
      <c r="AQ121" s="223" t="s">
        <v>331</v>
      </c>
      <c r="AR121" s="224"/>
      <c r="AS121" s="224"/>
      <c r="AT121" s="224"/>
      <c r="AU121" s="224"/>
      <c r="AV121" s="224"/>
      <c r="AW121" s="224"/>
      <c r="AX121" s="224"/>
      <c r="AY121" s="224"/>
      <c r="AZ121" s="224"/>
      <c r="BA121" s="224"/>
      <c r="BB121" s="224"/>
      <c r="BC121" s="224"/>
      <c r="BD121" s="224"/>
      <c r="BE121" s="224"/>
      <c r="BF121" s="225"/>
      <c r="BH121" s="200">
        <v>41</v>
      </c>
      <c r="BI121" s="217">
        <v>29</v>
      </c>
      <c r="BJ121" s="61">
        <v>5</v>
      </c>
      <c r="BK121" s="125"/>
      <c r="BL121" s="125"/>
      <c r="BM121" s="134" t="s">
        <v>102</v>
      </c>
      <c r="BN121" s="130">
        <v>168</v>
      </c>
      <c r="BO121" s="130">
        <v>202</v>
      </c>
      <c r="BP121" s="130">
        <v>42</v>
      </c>
      <c r="BQ121" s="130">
        <v>9</v>
      </c>
      <c r="BR121" s="130">
        <v>112</v>
      </c>
      <c r="BS121" s="130" t="s">
        <v>620</v>
      </c>
      <c r="BT121" s="130" t="s">
        <v>621</v>
      </c>
      <c r="BU121" s="130">
        <v>370</v>
      </c>
      <c r="BV121" s="130">
        <v>19</v>
      </c>
      <c r="BW121" s="130" t="s">
        <v>331</v>
      </c>
      <c r="BX121" s="202" t="s">
        <v>331</v>
      </c>
    </row>
    <row r="122" spans="43:76" ht="21" x14ac:dyDescent="0.25">
      <c r="BH122" s="200">
        <v>41</v>
      </c>
      <c r="BI122" s="217">
        <v>30</v>
      </c>
      <c r="BJ122" s="61">
        <v>6</v>
      </c>
      <c r="BK122" s="124" t="s">
        <v>217</v>
      </c>
      <c r="BL122" s="124"/>
      <c r="BM122" s="134" t="s">
        <v>112</v>
      </c>
      <c r="BN122" s="130">
        <v>208</v>
      </c>
      <c r="BO122" s="130">
        <v>244</v>
      </c>
      <c r="BP122" s="130">
        <v>51</v>
      </c>
      <c r="BQ122" s="130">
        <v>121</v>
      </c>
      <c r="BR122" s="130">
        <v>78</v>
      </c>
      <c r="BS122" s="130" t="s">
        <v>437</v>
      </c>
      <c r="BT122" s="130" t="s">
        <v>438</v>
      </c>
      <c r="BU122" s="130">
        <v>452</v>
      </c>
      <c r="BV122" s="130">
        <v>20</v>
      </c>
      <c r="BW122" s="130" t="s">
        <v>331</v>
      </c>
      <c r="BX122" s="202" t="s">
        <v>331</v>
      </c>
    </row>
    <row r="123" spans="43:76" ht="21" x14ac:dyDescent="0.25">
      <c r="AQ123" s="246" t="s">
        <v>234</v>
      </c>
      <c r="AR123" s="246"/>
      <c r="AS123" s="246"/>
      <c r="AT123" s="246"/>
      <c r="AU123" s="246"/>
      <c r="AV123" s="246"/>
      <c r="AW123" s="246"/>
      <c r="AX123" s="246"/>
      <c r="AY123" s="246"/>
      <c r="AZ123" s="246"/>
      <c r="BA123" s="246"/>
      <c r="BB123" s="246"/>
      <c r="BC123" s="246"/>
      <c r="BD123" s="246"/>
      <c r="BE123" s="246"/>
      <c r="BF123" s="246"/>
      <c r="BH123" s="200">
        <v>41</v>
      </c>
      <c r="BI123" s="217">
        <v>31</v>
      </c>
      <c r="BJ123" s="61">
        <v>8</v>
      </c>
      <c r="BK123" s="125"/>
      <c r="BL123" s="125"/>
      <c r="BM123" s="134" t="s">
        <v>113</v>
      </c>
      <c r="BN123" s="130">
        <v>256</v>
      </c>
      <c r="BO123" s="130">
        <v>295</v>
      </c>
      <c r="BP123" s="130">
        <v>172</v>
      </c>
      <c r="BQ123" s="130">
        <v>43</v>
      </c>
      <c r="BR123" s="130">
        <v>23</v>
      </c>
      <c r="BS123" s="130" t="s">
        <v>622</v>
      </c>
      <c r="BT123" s="130" t="s">
        <v>623</v>
      </c>
      <c r="BU123" s="130">
        <v>551</v>
      </c>
      <c r="BV123" s="130">
        <v>29</v>
      </c>
      <c r="BW123" s="130" t="s">
        <v>331</v>
      </c>
      <c r="BX123" s="202" t="s">
        <v>331</v>
      </c>
    </row>
    <row r="124" spans="43:76" ht="21.75" thickBot="1" x14ac:dyDescent="0.3">
      <c r="AQ124" s="247"/>
      <c r="AR124" s="247"/>
      <c r="AS124" s="247"/>
      <c r="AT124" s="247"/>
      <c r="AU124" s="247"/>
      <c r="AV124" s="247"/>
      <c r="AW124" s="247"/>
      <c r="AX124" s="247"/>
      <c r="AY124" s="247"/>
      <c r="AZ124" s="247"/>
      <c r="BA124" s="247"/>
      <c r="BB124" s="247"/>
      <c r="BC124" s="247"/>
      <c r="BD124" s="247"/>
      <c r="BE124" s="247"/>
      <c r="BF124" s="247"/>
      <c r="BH124" s="200">
        <v>41</v>
      </c>
      <c r="BI124" s="217">
        <v>32</v>
      </c>
      <c r="BJ124" s="61">
        <v>3</v>
      </c>
      <c r="BK124" s="125"/>
      <c r="BL124" s="125"/>
      <c r="BM124" s="134" t="s">
        <v>67</v>
      </c>
      <c r="BN124" s="130">
        <v>88</v>
      </c>
      <c r="BO124" s="130">
        <v>123</v>
      </c>
      <c r="BP124" s="130">
        <v>215</v>
      </c>
      <c r="BQ124" s="130">
        <v>20</v>
      </c>
      <c r="BR124" s="130">
        <v>151</v>
      </c>
      <c r="BS124" s="130" t="s">
        <v>624</v>
      </c>
      <c r="BT124" s="130" t="s">
        <v>625</v>
      </c>
      <c r="BU124" s="130">
        <v>211</v>
      </c>
      <c r="BV124" s="130">
        <v>22</v>
      </c>
      <c r="BW124" s="130" t="s">
        <v>331</v>
      </c>
      <c r="BX124" s="202" t="s">
        <v>331</v>
      </c>
    </row>
    <row r="125" spans="43:76" ht="24" thickBot="1" x14ac:dyDescent="0.3">
      <c r="AQ125" s="245" t="s">
        <v>626</v>
      </c>
      <c r="AR125" s="245"/>
      <c r="AS125" s="245"/>
      <c r="AT125" s="245"/>
      <c r="AU125" s="245"/>
      <c r="AV125" s="245"/>
      <c r="AW125" s="245"/>
      <c r="AX125" s="245"/>
      <c r="AY125" s="245"/>
      <c r="AZ125" s="245"/>
      <c r="BA125" s="245"/>
      <c r="BB125" s="245"/>
      <c r="BC125" s="245"/>
      <c r="BD125" s="245"/>
      <c r="BE125" s="245"/>
      <c r="BF125" s="245"/>
      <c r="BH125" s="200">
        <v>41</v>
      </c>
      <c r="BI125" s="217">
        <v>33</v>
      </c>
      <c r="BJ125" s="61">
        <v>9</v>
      </c>
      <c r="BK125" s="124" t="s">
        <v>217</v>
      </c>
      <c r="BL125" s="124"/>
      <c r="BM125" s="134" t="s">
        <v>114</v>
      </c>
      <c r="BN125" s="130">
        <v>296</v>
      </c>
      <c r="BO125" s="130">
        <v>338</v>
      </c>
      <c r="BP125" s="130">
        <v>195</v>
      </c>
      <c r="BQ125" s="130">
        <v>171</v>
      </c>
      <c r="BR125" s="130">
        <v>162</v>
      </c>
      <c r="BS125" s="130" t="s">
        <v>627</v>
      </c>
      <c r="BT125" s="130" t="s">
        <v>628</v>
      </c>
      <c r="BU125" s="130">
        <v>634</v>
      </c>
      <c r="BV125" s="130">
        <v>31</v>
      </c>
      <c r="BW125" s="130" t="s">
        <v>331</v>
      </c>
      <c r="BX125" s="202" t="s">
        <v>331</v>
      </c>
    </row>
    <row r="126" spans="43:76" ht="21.75" thickBot="1" x14ac:dyDescent="0.3">
      <c r="AQ126" s="244" t="s">
        <v>629</v>
      </c>
      <c r="AR126" s="244"/>
      <c r="AS126" s="244"/>
      <c r="AT126" s="244"/>
      <c r="AU126" s="244"/>
      <c r="AV126" s="244"/>
      <c r="AW126" s="244"/>
      <c r="AX126" s="244"/>
      <c r="AY126" s="244"/>
      <c r="AZ126" s="244"/>
      <c r="BA126" s="244"/>
      <c r="BB126" s="244"/>
      <c r="BC126" s="244"/>
      <c r="BD126" s="244"/>
      <c r="BE126" s="244"/>
      <c r="BF126" s="244"/>
      <c r="BH126" s="200">
        <v>41</v>
      </c>
      <c r="BI126" s="217">
        <v>34</v>
      </c>
      <c r="BJ126" s="61">
        <v>5</v>
      </c>
      <c r="BK126" s="125"/>
      <c r="BL126" s="125"/>
      <c r="BM126" s="134" t="s">
        <v>115</v>
      </c>
      <c r="BN126" s="130">
        <v>104</v>
      </c>
      <c r="BO126" s="130">
        <v>143</v>
      </c>
      <c r="BP126" s="130">
        <v>24</v>
      </c>
      <c r="BQ126" s="130">
        <v>9</v>
      </c>
      <c r="BR126" s="130">
        <v>41</v>
      </c>
      <c r="BS126" s="130" t="s">
        <v>630</v>
      </c>
      <c r="BT126" s="130" t="s">
        <v>631</v>
      </c>
      <c r="BU126" s="130">
        <v>247</v>
      </c>
      <c r="BV126" s="130">
        <v>13</v>
      </c>
      <c r="BW126" s="130" t="s">
        <v>331</v>
      </c>
      <c r="BX126" s="202" t="s">
        <v>331</v>
      </c>
    </row>
    <row r="127" spans="43:76" ht="21" x14ac:dyDescent="0.25">
      <c r="AQ127" s="226" t="s">
        <v>233</v>
      </c>
      <c r="AR127" s="227"/>
      <c r="AS127" s="227"/>
      <c r="AT127" s="227"/>
      <c r="AU127" s="227"/>
      <c r="AV127" s="227"/>
      <c r="AW127" s="227"/>
      <c r="AX127" s="227"/>
      <c r="AY127" s="227"/>
      <c r="AZ127" s="227"/>
      <c r="BA127" s="227"/>
      <c r="BB127" s="227"/>
      <c r="BC127" s="227"/>
      <c r="BD127" s="227"/>
      <c r="BE127" s="227"/>
      <c r="BF127" s="228"/>
      <c r="BH127" s="200">
        <v>41</v>
      </c>
      <c r="BI127" s="217">
        <v>35</v>
      </c>
      <c r="BJ127" s="61">
        <v>4</v>
      </c>
      <c r="BK127" s="125"/>
      <c r="BL127" s="125"/>
      <c r="BM127" s="134" t="s">
        <v>85</v>
      </c>
      <c r="BN127" s="130">
        <v>128</v>
      </c>
      <c r="BO127" s="130">
        <v>167</v>
      </c>
      <c r="BP127" s="130">
        <v>33</v>
      </c>
      <c r="BQ127" s="130">
        <v>50</v>
      </c>
      <c r="BR127" s="130">
        <v>21</v>
      </c>
      <c r="BS127" s="130" t="s">
        <v>632</v>
      </c>
      <c r="BT127" s="130" t="s">
        <v>633</v>
      </c>
      <c r="BU127" s="130">
        <v>295</v>
      </c>
      <c r="BV127" s="130">
        <v>25</v>
      </c>
      <c r="BW127" s="130">
        <v>167</v>
      </c>
      <c r="BX127" s="202" t="s">
        <v>331</v>
      </c>
    </row>
    <row r="128" spans="43:76" ht="21" x14ac:dyDescent="0.25">
      <c r="AQ128" s="229"/>
      <c r="AR128" s="230"/>
      <c r="AS128" s="230"/>
      <c r="AT128" s="230"/>
      <c r="AU128" s="230"/>
      <c r="AV128" s="230"/>
      <c r="AW128" s="230"/>
      <c r="AX128" s="230"/>
      <c r="AY128" s="230"/>
      <c r="AZ128" s="230"/>
      <c r="BA128" s="230"/>
      <c r="BB128" s="230"/>
      <c r="BC128" s="230"/>
      <c r="BD128" s="230"/>
      <c r="BE128" s="230"/>
      <c r="BF128" s="231"/>
      <c r="BH128" s="200">
        <v>41</v>
      </c>
      <c r="BI128" s="217">
        <v>36</v>
      </c>
      <c r="BJ128" s="61">
        <v>4</v>
      </c>
      <c r="BK128" s="124" t="s">
        <v>217</v>
      </c>
      <c r="BL128" s="124"/>
      <c r="BM128" s="134" t="s">
        <v>75</v>
      </c>
      <c r="BN128" s="130">
        <v>160</v>
      </c>
      <c r="BO128" s="130">
        <v>200</v>
      </c>
      <c r="BP128" s="130">
        <v>83</v>
      </c>
      <c r="BQ128" s="130">
        <v>71</v>
      </c>
      <c r="BR128" s="130">
        <v>9</v>
      </c>
      <c r="BS128" s="130" t="s">
        <v>634</v>
      </c>
      <c r="BT128" s="130" t="s">
        <v>635</v>
      </c>
      <c r="BU128" s="130">
        <v>360</v>
      </c>
      <c r="BV128" s="130">
        <v>9</v>
      </c>
      <c r="BW128" s="130" t="s">
        <v>331</v>
      </c>
      <c r="BX128" s="202" t="s">
        <v>331</v>
      </c>
    </row>
    <row r="129" spans="43:76" ht="21" x14ac:dyDescent="0.25">
      <c r="AQ129" s="229"/>
      <c r="AR129" s="230"/>
      <c r="AS129" s="230"/>
      <c r="AT129" s="230"/>
      <c r="AU129" s="230"/>
      <c r="AV129" s="230"/>
      <c r="AW129" s="230"/>
      <c r="AX129" s="230"/>
      <c r="AY129" s="230"/>
      <c r="AZ129" s="230"/>
      <c r="BA129" s="230"/>
      <c r="BB129" s="230"/>
      <c r="BC129" s="230"/>
      <c r="BD129" s="230"/>
      <c r="BE129" s="230"/>
      <c r="BF129" s="231"/>
      <c r="BH129" s="200">
        <v>41</v>
      </c>
      <c r="BI129" s="217">
        <v>37</v>
      </c>
      <c r="BJ129" s="61">
        <v>6</v>
      </c>
      <c r="BK129" s="126"/>
      <c r="BL129" s="126" t="s">
        <v>218</v>
      </c>
      <c r="BM129" s="134" t="s">
        <v>66</v>
      </c>
      <c r="BN129" s="130">
        <v>240</v>
      </c>
      <c r="BO129" s="130">
        <v>283</v>
      </c>
      <c r="BP129" s="130">
        <v>154</v>
      </c>
      <c r="BQ129" s="130">
        <v>62</v>
      </c>
      <c r="BR129" s="130">
        <v>125</v>
      </c>
      <c r="BS129" s="130" t="s">
        <v>636</v>
      </c>
      <c r="BT129" s="130" t="s">
        <v>637</v>
      </c>
      <c r="BU129" s="130">
        <v>523</v>
      </c>
      <c r="BV129" s="130">
        <v>19</v>
      </c>
      <c r="BW129" s="130" t="s">
        <v>331</v>
      </c>
      <c r="BX129" s="202" t="s">
        <v>331</v>
      </c>
    </row>
    <row r="130" spans="43:76" ht="21" x14ac:dyDescent="0.25">
      <c r="AQ130" s="229"/>
      <c r="AR130" s="230"/>
      <c r="AS130" s="230"/>
      <c r="AT130" s="230"/>
      <c r="AU130" s="230"/>
      <c r="AV130" s="230"/>
      <c r="AW130" s="230"/>
      <c r="AX130" s="230"/>
      <c r="AY130" s="230"/>
      <c r="AZ130" s="230"/>
      <c r="BA130" s="230"/>
      <c r="BB130" s="230"/>
      <c r="BC130" s="230"/>
      <c r="BD130" s="230"/>
      <c r="BE130" s="230"/>
      <c r="BF130" s="231"/>
      <c r="BH130" s="200">
        <v>41</v>
      </c>
      <c r="BI130" s="217">
        <v>38</v>
      </c>
      <c r="BJ130" s="61">
        <v>3</v>
      </c>
      <c r="BK130" s="125"/>
      <c r="BL130" s="125"/>
      <c r="BM130" s="134" t="s">
        <v>73</v>
      </c>
      <c r="BN130" s="130">
        <v>88</v>
      </c>
      <c r="BO130" s="130">
        <v>129</v>
      </c>
      <c r="BP130" s="130">
        <v>92</v>
      </c>
      <c r="BQ130" s="130">
        <v>187</v>
      </c>
      <c r="BR130" s="130">
        <v>89</v>
      </c>
      <c r="BS130" s="130" t="s">
        <v>638</v>
      </c>
      <c r="BT130" s="130" t="s">
        <v>639</v>
      </c>
      <c r="BU130" s="130">
        <v>217</v>
      </c>
      <c r="BV130" s="130">
        <v>28</v>
      </c>
      <c r="BW130" s="130" t="s">
        <v>331</v>
      </c>
      <c r="BX130" s="202">
        <v>129</v>
      </c>
    </row>
    <row r="131" spans="43:76" ht="21" customHeight="1" x14ac:dyDescent="0.25">
      <c r="AQ131" s="229"/>
      <c r="AR131" s="230"/>
      <c r="AS131" s="230"/>
      <c r="AT131" s="230"/>
      <c r="AU131" s="230"/>
      <c r="AV131" s="230"/>
      <c r="AW131" s="230"/>
      <c r="AX131" s="230"/>
      <c r="AY131" s="230"/>
      <c r="AZ131" s="230"/>
      <c r="BA131" s="230"/>
      <c r="BB131" s="230"/>
      <c r="BC131" s="230"/>
      <c r="BD131" s="230"/>
      <c r="BE131" s="230"/>
      <c r="BF131" s="231"/>
      <c r="BH131" s="200">
        <v>41</v>
      </c>
      <c r="BI131" s="217">
        <v>39</v>
      </c>
      <c r="BJ131" s="61">
        <v>6</v>
      </c>
      <c r="BK131" s="125"/>
      <c r="BL131" s="125"/>
      <c r="BM131" s="134" t="s">
        <v>99</v>
      </c>
      <c r="BN131" s="130">
        <v>176</v>
      </c>
      <c r="BO131" s="130">
        <v>221</v>
      </c>
      <c r="BP131" s="130">
        <v>279</v>
      </c>
      <c r="BQ131" s="130">
        <v>98</v>
      </c>
      <c r="BR131" s="130">
        <v>137</v>
      </c>
      <c r="BS131" s="130" t="s">
        <v>640</v>
      </c>
      <c r="BT131" s="130" t="s">
        <v>641</v>
      </c>
      <c r="BU131" s="130">
        <v>397</v>
      </c>
      <c r="BV131" s="130">
        <v>19</v>
      </c>
      <c r="BW131" s="130" t="s">
        <v>331</v>
      </c>
      <c r="BX131" s="202" t="s">
        <v>331</v>
      </c>
    </row>
    <row r="132" spans="43:76" ht="21" customHeight="1" x14ac:dyDescent="0.25">
      <c r="AQ132" s="229"/>
      <c r="AR132" s="230"/>
      <c r="AS132" s="230"/>
      <c r="AT132" s="230"/>
      <c r="AU132" s="230"/>
      <c r="AV132" s="230"/>
      <c r="AW132" s="230"/>
      <c r="AX132" s="230"/>
      <c r="AY132" s="230"/>
      <c r="AZ132" s="230"/>
      <c r="BA132" s="230"/>
      <c r="BB132" s="230"/>
      <c r="BC132" s="230"/>
      <c r="BD132" s="230"/>
      <c r="BE132" s="230"/>
      <c r="BF132" s="231"/>
      <c r="BH132" s="200">
        <v>41</v>
      </c>
      <c r="BI132" s="217">
        <v>40</v>
      </c>
      <c r="BJ132" s="61">
        <v>12</v>
      </c>
      <c r="BK132" s="125"/>
      <c r="BL132" s="125"/>
      <c r="BM132" s="134" t="s">
        <v>116</v>
      </c>
      <c r="BN132" s="130">
        <v>448</v>
      </c>
      <c r="BO132" s="130">
        <v>500</v>
      </c>
      <c r="BP132" s="130">
        <v>377</v>
      </c>
      <c r="BQ132" s="130">
        <v>235</v>
      </c>
      <c r="BR132" s="130">
        <v>110</v>
      </c>
      <c r="BS132" s="130" t="s">
        <v>642</v>
      </c>
      <c r="BT132" s="130" t="s">
        <v>643</v>
      </c>
      <c r="BU132" s="130">
        <v>948</v>
      </c>
      <c r="BV132" s="130">
        <v>21</v>
      </c>
      <c r="BW132" s="130" t="s">
        <v>331</v>
      </c>
      <c r="BX132" s="202" t="s">
        <v>331</v>
      </c>
    </row>
    <row r="133" spans="43:76" ht="21.75" customHeight="1" x14ac:dyDescent="0.25">
      <c r="AQ133" s="229"/>
      <c r="AR133" s="230"/>
      <c r="AS133" s="230"/>
      <c r="AT133" s="230"/>
      <c r="AU133" s="230"/>
      <c r="AV133" s="230"/>
      <c r="AW133" s="230"/>
      <c r="AX133" s="230"/>
      <c r="AY133" s="230"/>
      <c r="AZ133" s="230"/>
      <c r="BA133" s="230"/>
      <c r="BB133" s="230"/>
      <c r="BC133" s="230"/>
      <c r="BD133" s="230"/>
      <c r="BE133" s="230"/>
      <c r="BF133" s="231"/>
      <c r="BH133" s="200">
        <v>41</v>
      </c>
      <c r="BI133" s="217">
        <v>41</v>
      </c>
      <c r="BJ133" s="61">
        <v>2</v>
      </c>
      <c r="BK133" s="125"/>
      <c r="BL133" s="125"/>
      <c r="BM133" s="134" t="s">
        <v>60</v>
      </c>
      <c r="BN133" s="130">
        <v>80</v>
      </c>
      <c r="BO133" s="130">
        <v>123</v>
      </c>
      <c r="BP133" s="130">
        <v>142</v>
      </c>
      <c r="BQ133" s="130">
        <v>125</v>
      </c>
      <c r="BR133" s="130">
        <v>23</v>
      </c>
      <c r="BS133" s="130" t="s">
        <v>644</v>
      </c>
      <c r="BT133" s="130" t="s">
        <v>645</v>
      </c>
      <c r="BU133" s="130">
        <v>203</v>
      </c>
      <c r="BV133" s="130">
        <v>14</v>
      </c>
      <c r="BW133" s="130" t="s">
        <v>331</v>
      </c>
      <c r="BX133" s="202" t="s">
        <v>331</v>
      </c>
    </row>
    <row r="134" spans="43:76" ht="21" x14ac:dyDescent="0.25">
      <c r="AQ134" s="229"/>
      <c r="AR134" s="230"/>
      <c r="AS134" s="230"/>
      <c r="AT134" s="230"/>
      <c r="AU134" s="230"/>
      <c r="AV134" s="230"/>
      <c r="AW134" s="230"/>
      <c r="AX134" s="230"/>
      <c r="AY134" s="230"/>
      <c r="AZ134" s="230"/>
      <c r="BA134" s="230"/>
      <c r="BB134" s="230"/>
      <c r="BC134" s="230"/>
      <c r="BD134" s="230"/>
      <c r="BE134" s="230"/>
      <c r="BF134" s="231"/>
      <c r="BH134" s="200">
        <v>41</v>
      </c>
      <c r="BI134" s="217">
        <v>42</v>
      </c>
      <c r="BJ134" s="61">
        <v>7</v>
      </c>
      <c r="BK134" s="125"/>
      <c r="BL134" s="125"/>
      <c r="BM134" s="134" t="s">
        <v>117</v>
      </c>
      <c r="BN134" s="130">
        <v>216</v>
      </c>
      <c r="BO134" s="130">
        <v>265</v>
      </c>
      <c r="BP134" s="130">
        <v>17</v>
      </c>
      <c r="BQ134" s="130">
        <v>148</v>
      </c>
      <c r="BR134" s="130">
        <v>64</v>
      </c>
      <c r="BS134" s="130" t="s">
        <v>646</v>
      </c>
      <c r="BT134" s="130" t="s">
        <v>647</v>
      </c>
      <c r="BU134" s="130">
        <v>481</v>
      </c>
      <c r="BV134" s="130">
        <v>22</v>
      </c>
      <c r="BW134" s="130">
        <v>265</v>
      </c>
      <c r="BX134" s="202" t="s">
        <v>331</v>
      </c>
    </row>
    <row r="135" spans="43:76" ht="21" x14ac:dyDescent="0.25">
      <c r="AQ135" s="229"/>
      <c r="AR135" s="230"/>
      <c r="AS135" s="230"/>
      <c r="AT135" s="230"/>
      <c r="AU135" s="230"/>
      <c r="AV135" s="230"/>
      <c r="AW135" s="230"/>
      <c r="AX135" s="230"/>
      <c r="AY135" s="230"/>
      <c r="AZ135" s="230"/>
      <c r="BA135" s="230"/>
      <c r="BB135" s="230"/>
      <c r="BC135" s="230"/>
      <c r="BD135" s="230"/>
      <c r="BE135" s="230"/>
      <c r="BF135" s="231"/>
      <c r="BH135" s="200">
        <v>41</v>
      </c>
      <c r="BI135" s="217">
        <v>43</v>
      </c>
      <c r="BJ135" s="61">
        <v>5</v>
      </c>
      <c r="BK135" s="125"/>
      <c r="BL135" s="125"/>
      <c r="BM135" s="134" t="s">
        <v>91</v>
      </c>
      <c r="BN135" s="130">
        <v>200</v>
      </c>
      <c r="BO135" s="130">
        <v>248</v>
      </c>
      <c r="BP135" s="130">
        <v>165</v>
      </c>
      <c r="BQ135" s="130">
        <v>84</v>
      </c>
      <c r="BR135" s="130">
        <v>75</v>
      </c>
      <c r="BS135" s="130" t="s">
        <v>648</v>
      </c>
      <c r="BT135" s="130" t="s">
        <v>649</v>
      </c>
      <c r="BU135" s="130">
        <v>448</v>
      </c>
      <c r="BV135" s="130">
        <v>16</v>
      </c>
      <c r="BW135" s="130" t="s">
        <v>331</v>
      </c>
      <c r="BX135" s="202" t="s">
        <v>331</v>
      </c>
    </row>
    <row r="136" spans="43:76" ht="21.75" customHeight="1" thickBot="1" x14ac:dyDescent="0.3">
      <c r="AQ136" s="229"/>
      <c r="AR136" s="230"/>
      <c r="AS136" s="230"/>
      <c r="AT136" s="230"/>
      <c r="AU136" s="230"/>
      <c r="AV136" s="230"/>
      <c r="AW136" s="230"/>
      <c r="AX136" s="230"/>
      <c r="AY136" s="230"/>
      <c r="AZ136" s="230"/>
      <c r="BA136" s="230"/>
      <c r="BB136" s="230"/>
      <c r="BC136" s="230"/>
      <c r="BD136" s="230"/>
      <c r="BE136" s="230"/>
      <c r="BF136" s="231"/>
      <c r="BH136" s="200">
        <v>41</v>
      </c>
      <c r="BI136" s="217">
        <v>44</v>
      </c>
      <c r="BJ136" s="61">
        <v>9</v>
      </c>
      <c r="BK136" s="125"/>
      <c r="BL136" s="125"/>
      <c r="BM136" s="134" t="s">
        <v>118</v>
      </c>
      <c r="BN136" s="130">
        <v>360</v>
      </c>
      <c r="BO136" s="130">
        <v>413</v>
      </c>
      <c r="BP136" s="130">
        <v>81</v>
      </c>
      <c r="BQ136" s="130">
        <v>9</v>
      </c>
      <c r="BR136" s="130">
        <v>371</v>
      </c>
      <c r="BS136" s="130" t="s">
        <v>650</v>
      </c>
      <c r="BT136" s="130" t="s">
        <v>651</v>
      </c>
      <c r="BU136" s="130">
        <v>773</v>
      </c>
      <c r="BV136" s="130">
        <v>17</v>
      </c>
      <c r="BW136" s="130" t="s">
        <v>331</v>
      </c>
      <c r="BX136" s="202" t="s">
        <v>331</v>
      </c>
    </row>
    <row r="137" spans="43:76" ht="24" thickBot="1" x14ac:dyDescent="0.3">
      <c r="AQ137" s="223" t="s">
        <v>402</v>
      </c>
      <c r="AR137" s="224"/>
      <c r="AS137" s="224"/>
      <c r="AT137" s="224"/>
      <c r="AU137" s="224"/>
      <c r="AV137" s="224"/>
      <c r="AW137" s="224"/>
      <c r="AX137" s="224"/>
      <c r="AY137" s="224"/>
      <c r="AZ137" s="224"/>
      <c r="BA137" s="224"/>
      <c r="BB137" s="224"/>
      <c r="BC137" s="224"/>
      <c r="BD137" s="224"/>
      <c r="BE137" s="224"/>
      <c r="BF137" s="225"/>
      <c r="BH137" s="200">
        <v>41</v>
      </c>
      <c r="BI137" s="217">
        <v>45</v>
      </c>
      <c r="BJ137" s="61">
        <v>7</v>
      </c>
      <c r="BK137" s="125"/>
      <c r="BL137" s="125"/>
      <c r="BM137" s="134" t="s">
        <v>119</v>
      </c>
      <c r="BN137" s="130">
        <v>280</v>
      </c>
      <c r="BO137" s="130">
        <v>332</v>
      </c>
      <c r="BP137" s="130">
        <v>72</v>
      </c>
      <c r="BQ137" s="130">
        <v>380</v>
      </c>
      <c r="BR137" s="130">
        <v>296</v>
      </c>
      <c r="BS137" s="130" t="s">
        <v>652</v>
      </c>
      <c r="BT137" s="130" t="s">
        <v>653</v>
      </c>
      <c r="BU137" s="130">
        <v>612</v>
      </c>
      <c r="BV137" s="130">
        <v>18</v>
      </c>
      <c r="BW137" s="130" t="s">
        <v>331</v>
      </c>
      <c r="BX137" s="202" t="s">
        <v>331</v>
      </c>
    </row>
    <row r="138" spans="43:76" ht="24" thickBot="1" x14ac:dyDescent="0.3">
      <c r="AQ138" s="223" t="s">
        <v>331</v>
      </c>
      <c r="AR138" s="224"/>
      <c r="AS138" s="224"/>
      <c r="AT138" s="224"/>
      <c r="AU138" s="224"/>
      <c r="AV138" s="224"/>
      <c r="AW138" s="224"/>
      <c r="AX138" s="224"/>
      <c r="AY138" s="224"/>
      <c r="AZ138" s="224"/>
      <c r="BA138" s="224"/>
      <c r="BB138" s="224"/>
      <c r="BC138" s="224"/>
      <c r="BD138" s="224"/>
      <c r="BE138" s="224"/>
      <c r="BF138" s="225"/>
      <c r="BH138" s="200">
        <v>41</v>
      </c>
      <c r="BI138" s="217">
        <v>46</v>
      </c>
      <c r="BJ138" s="61">
        <v>6</v>
      </c>
      <c r="BK138" s="125"/>
      <c r="BL138" s="125"/>
      <c r="BM138" s="134" t="s">
        <v>104</v>
      </c>
      <c r="BN138" s="130">
        <v>208</v>
      </c>
      <c r="BO138" s="130">
        <v>260</v>
      </c>
      <c r="BP138" s="130">
        <v>452</v>
      </c>
      <c r="BQ138" s="130">
        <v>84</v>
      </c>
      <c r="BR138" s="130">
        <v>112</v>
      </c>
      <c r="BS138" s="130" t="s">
        <v>654</v>
      </c>
      <c r="BT138" s="130" t="s">
        <v>655</v>
      </c>
      <c r="BU138" s="130">
        <v>468</v>
      </c>
      <c r="BV138" s="130">
        <v>18</v>
      </c>
      <c r="BW138" s="130" t="s">
        <v>331</v>
      </c>
      <c r="BX138" s="202" t="s">
        <v>331</v>
      </c>
    </row>
    <row r="139" spans="43:76" ht="21" x14ac:dyDescent="0.25">
      <c r="BH139" s="200">
        <v>41</v>
      </c>
      <c r="BI139" s="217">
        <v>47</v>
      </c>
      <c r="BJ139" s="61">
        <v>17</v>
      </c>
      <c r="BK139" s="125"/>
      <c r="BL139" s="125"/>
      <c r="BM139" s="134" t="s">
        <v>120</v>
      </c>
      <c r="BN139" s="130">
        <v>648</v>
      </c>
      <c r="BO139" s="130">
        <v>712</v>
      </c>
      <c r="BP139" s="130">
        <v>368</v>
      </c>
      <c r="BQ139" s="130">
        <v>196</v>
      </c>
      <c r="BR139" s="130">
        <v>62</v>
      </c>
      <c r="BS139" s="130" t="s">
        <v>656</v>
      </c>
      <c r="BT139" s="130" t="s">
        <v>657</v>
      </c>
      <c r="BU139" s="130">
        <v>1360</v>
      </c>
      <c r="BV139" s="130">
        <v>28</v>
      </c>
      <c r="BW139" s="130" t="s">
        <v>331</v>
      </c>
      <c r="BX139" s="202" t="s">
        <v>331</v>
      </c>
    </row>
    <row r="140" spans="43:76" ht="21" x14ac:dyDescent="0.25">
      <c r="AQ140" s="232" t="s">
        <v>305</v>
      </c>
      <c r="AR140" s="232"/>
      <c r="AS140" s="232"/>
      <c r="AT140" s="232"/>
      <c r="AU140" s="232"/>
      <c r="AV140" s="232"/>
      <c r="AW140" s="232"/>
      <c r="AX140" s="232"/>
      <c r="AY140" s="232"/>
      <c r="AZ140" s="232"/>
      <c r="BA140" s="232"/>
      <c r="BB140" s="232"/>
      <c r="BC140" s="232"/>
      <c r="BD140" s="232"/>
      <c r="BE140" s="232"/>
      <c r="BF140" s="232"/>
      <c r="BH140" s="200">
        <v>41</v>
      </c>
      <c r="BI140" s="217">
        <v>48</v>
      </c>
      <c r="BJ140" s="61">
        <v>8</v>
      </c>
      <c r="BK140" s="125"/>
      <c r="BL140" s="125"/>
      <c r="BM140" s="134" t="s">
        <v>70</v>
      </c>
      <c r="BN140" s="130">
        <v>288</v>
      </c>
      <c r="BO140" s="130">
        <v>344</v>
      </c>
      <c r="BP140" s="130">
        <v>172</v>
      </c>
      <c r="BQ140" s="130">
        <v>134</v>
      </c>
      <c r="BR140" s="130">
        <v>95</v>
      </c>
      <c r="BS140" s="130" t="s">
        <v>658</v>
      </c>
      <c r="BT140" s="130" t="s">
        <v>659</v>
      </c>
      <c r="BU140" s="130">
        <v>632</v>
      </c>
      <c r="BV140" s="130">
        <v>29</v>
      </c>
      <c r="BW140" s="130" t="s">
        <v>331</v>
      </c>
      <c r="BX140" s="202" t="s">
        <v>331</v>
      </c>
    </row>
    <row r="141" spans="43:76" ht="21.75" thickBot="1" x14ac:dyDescent="0.3">
      <c r="AQ141" s="233"/>
      <c r="AR141" s="233"/>
      <c r="AS141" s="233"/>
      <c r="AT141" s="233"/>
      <c r="AU141" s="233"/>
      <c r="AV141" s="233"/>
      <c r="AW141" s="233"/>
      <c r="AX141" s="233"/>
      <c r="AY141" s="233"/>
      <c r="AZ141" s="233"/>
      <c r="BA141" s="233"/>
      <c r="BB141" s="233"/>
      <c r="BC141" s="233"/>
      <c r="BD141" s="233"/>
      <c r="BE141" s="233"/>
      <c r="BF141" s="233"/>
      <c r="BH141" s="200">
        <v>41</v>
      </c>
      <c r="BI141" s="217">
        <v>49</v>
      </c>
      <c r="BJ141" s="61">
        <v>3</v>
      </c>
      <c r="BK141" s="125"/>
      <c r="BL141" s="125"/>
      <c r="BM141" s="134" t="s">
        <v>82</v>
      </c>
      <c r="BN141" s="130">
        <v>120</v>
      </c>
      <c r="BO141" s="130">
        <v>172</v>
      </c>
      <c r="BP141" s="130">
        <v>306</v>
      </c>
      <c r="BQ141" s="130">
        <v>39</v>
      </c>
      <c r="BR141" s="130">
        <v>100</v>
      </c>
      <c r="BS141" s="130" t="s">
        <v>660</v>
      </c>
      <c r="BT141" s="130" t="s">
        <v>661</v>
      </c>
      <c r="BU141" s="130">
        <v>292</v>
      </c>
      <c r="BV141" s="130">
        <v>13</v>
      </c>
      <c r="BW141" s="130">
        <v>172</v>
      </c>
      <c r="BX141" s="202" t="s">
        <v>331</v>
      </c>
    </row>
    <row r="142" spans="43:76" ht="24" thickBot="1" x14ac:dyDescent="0.3">
      <c r="AQ142" s="245" t="s">
        <v>662</v>
      </c>
      <c r="AR142" s="245"/>
      <c r="AS142" s="245"/>
      <c r="AT142" s="245"/>
      <c r="AU142" s="245"/>
      <c r="AV142" s="245"/>
      <c r="AW142" s="245"/>
      <c r="AX142" s="245"/>
      <c r="AY142" s="245"/>
      <c r="AZ142" s="245"/>
      <c r="BA142" s="245"/>
      <c r="BB142" s="245"/>
      <c r="BC142" s="245"/>
      <c r="BD142" s="245"/>
      <c r="BE142" s="245"/>
      <c r="BF142" s="245"/>
      <c r="BH142" s="200">
        <v>41</v>
      </c>
      <c r="BI142" s="217">
        <v>50</v>
      </c>
      <c r="BJ142" s="61">
        <v>12</v>
      </c>
      <c r="BK142" s="125"/>
      <c r="BL142" s="125"/>
      <c r="BM142" s="134" t="s">
        <v>121</v>
      </c>
      <c r="BN142" s="130">
        <v>416</v>
      </c>
      <c r="BO142" s="130">
        <v>478</v>
      </c>
      <c r="BP142" s="130">
        <v>345</v>
      </c>
      <c r="BQ142" s="130">
        <v>139</v>
      </c>
      <c r="BR142" s="130">
        <v>37</v>
      </c>
      <c r="BS142" s="130" t="s">
        <v>663</v>
      </c>
      <c r="BT142" s="130" t="s">
        <v>664</v>
      </c>
      <c r="BU142" s="130">
        <v>894</v>
      </c>
      <c r="BV142" s="130">
        <v>30</v>
      </c>
      <c r="BW142" s="130" t="s">
        <v>331</v>
      </c>
      <c r="BX142" s="202" t="s">
        <v>331</v>
      </c>
    </row>
    <row r="143" spans="43:76" ht="21.75" thickBot="1" x14ac:dyDescent="0.3">
      <c r="AQ143" s="344" t="s">
        <v>665</v>
      </c>
      <c r="AR143" s="344"/>
      <c r="AS143" s="344"/>
      <c r="AT143" s="344"/>
      <c r="AU143" s="344"/>
      <c r="AV143" s="344"/>
      <c r="AW143" s="344"/>
      <c r="AX143" s="344"/>
      <c r="AY143" s="344"/>
      <c r="AZ143" s="344"/>
      <c r="BA143" s="344"/>
      <c r="BB143" s="344"/>
      <c r="BC143" s="344"/>
      <c r="BD143" s="344"/>
      <c r="BE143" s="344"/>
      <c r="BF143" s="344"/>
      <c r="BH143" s="200">
        <v>41</v>
      </c>
      <c r="BI143" s="217">
        <v>51</v>
      </c>
      <c r="BJ143" s="61">
        <v>2</v>
      </c>
      <c r="BK143" s="125"/>
      <c r="BL143" s="125"/>
      <c r="BM143" s="134" t="s">
        <v>60</v>
      </c>
      <c r="BN143" s="130">
        <v>80</v>
      </c>
      <c r="BO143" s="130">
        <v>133</v>
      </c>
      <c r="BP143" s="130">
        <v>206</v>
      </c>
      <c r="BQ143" s="130">
        <v>102</v>
      </c>
      <c r="BR143" s="130">
        <v>31</v>
      </c>
      <c r="BS143" s="130" t="s">
        <v>666</v>
      </c>
      <c r="BT143" s="130" t="s">
        <v>667</v>
      </c>
      <c r="BU143" s="130">
        <v>213</v>
      </c>
      <c r="BV143" s="130">
        <v>15</v>
      </c>
      <c r="BW143" s="130" t="s">
        <v>331</v>
      </c>
      <c r="BX143" s="202" t="s">
        <v>331</v>
      </c>
    </row>
    <row r="144" spans="43:76" ht="21" customHeight="1" x14ac:dyDescent="0.25">
      <c r="AQ144" s="410" t="s">
        <v>304</v>
      </c>
      <c r="AR144" s="411"/>
      <c r="AS144" s="411"/>
      <c r="AT144" s="411"/>
      <c r="AU144" s="411"/>
      <c r="AV144" s="411"/>
      <c r="AW144" s="411"/>
      <c r="AX144" s="411"/>
      <c r="AY144" s="411"/>
      <c r="AZ144" s="411"/>
      <c r="BA144" s="411"/>
      <c r="BB144" s="411"/>
      <c r="BC144" s="411"/>
      <c r="BD144" s="411"/>
      <c r="BE144" s="411"/>
      <c r="BF144" s="412"/>
      <c r="BH144" s="200">
        <v>41</v>
      </c>
      <c r="BI144" s="217">
        <v>52</v>
      </c>
      <c r="BJ144" s="61">
        <v>7</v>
      </c>
      <c r="BK144" s="124" t="s">
        <v>217</v>
      </c>
      <c r="BL144" s="124"/>
      <c r="BM144" s="134" t="s">
        <v>119</v>
      </c>
      <c r="BN144" s="130">
        <v>280</v>
      </c>
      <c r="BO144" s="130">
        <v>339</v>
      </c>
      <c r="BP144" s="130">
        <v>104</v>
      </c>
      <c r="BQ144" s="130">
        <v>71</v>
      </c>
      <c r="BR144" s="130">
        <v>23</v>
      </c>
      <c r="BS144" s="130" t="s">
        <v>668</v>
      </c>
      <c r="BT144" s="130" t="s">
        <v>669</v>
      </c>
      <c r="BU144" s="130">
        <v>619</v>
      </c>
      <c r="BV144" s="130">
        <v>25</v>
      </c>
      <c r="BW144" s="130" t="s">
        <v>331</v>
      </c>
      <c r="BX144" s="202" t="s">
        <v>331</v>
      </c>
    </row>
    <row r="145" spans="43:76" ht="21" x14ac:dyDescent="0.25">
      <c r="AQ145" s="413"/>
      <c r="AR145" s="414"/>
      <c r="AS145" s="414"/>
      <c r="AT145" s="414"/>
      <c r="AU145" s="414"/>
      <c r="AV145" s="414"/>
      <c r="AW145" s="414"/>
      <c r="AX145" s="414"/>
      <c r="AY145" s="414"/>
      <c r="AZ145" s="414"/>
      <c r="BA145" s="414"/>
      <c r="BB145" s="414"/>
      <c r="BC145" s="414"/>
      <c r="BD145" s="414"/>
      <c r="BE145" s="414"/>
      <c r="BF145" s="415"/>
      <c r="BH145" s="200">
        <v>41</v>
      </c>
      <c r="BI145" s="217">
        <v>53</v>
      </c>
      <c r="BJ145" s="61">
        <v>6</v>
      </c>
      <c r="BK145" s="125"/>
      <c r="BL145" s="125"/>
      <c r="BM145" s="134" t="s">
        <v>99</v>
      </c>
      <c r="BN145" s="130">
        <v>176</v>
      </c>
      <c r="BO145" s="130">
        <v>235</v>
      </c>
      <c r="BP145" s="130">
        <v>33</v>
      </c>
      <c r="BQ145" s="130">
        <v>94</v>
      </c>
      <c r="BR145" s="130">
        <v>57</v>
      </c>
      <c r="BS145" s="130" t="s">
        <v>670</v>
      </c>
      <c r="BT145" s="130" t="s">
        <v>671</v>
      </c>
      <c r="BU145" s="130">
        <v>411</v>
      </c>
      <c r="BV145" s="130">
        <v>24</v>
      </c>
      <c r="BW145" s="130" t="s">
        <v>331</v>
      </c>
      <c r="BX145" s="202" t="s">
        <v>331</v>
      </c>
    </row>
    <row r="146" spans="43:76" ht="21" x14ac:dyDescent="0.25">
      <c r="AQ146" s="413"/>
      <c r="AR146" s="414"/>
      <c r="AS146" s="414"/>
      <c r="AT146" s="414"/>
      <c r="AU146" s="414"/>
      <c r="AV146" s="414"/>
      <c r="AW146" s="414"/>
      <c r="AX146" s="414"/>
      <c r="AY146" s="414"/>
      <c r="AZ146" s="414"/>
      <c r="BA146" s="414"/>
      <c r="BB146" s="414"/>
      <c r="BC146" s="414"/>
      <c r="BD146" s="414"/>
      <c r="BE146" s="414"/>
      <c r="BF146" s="415"/>
      <c r="BH146" s="200">
        <v>41</v>
      </c>
      <c r="BI146" s="217">
        <v>54</v>
      </c>
      <c r="BJ146" s="61">
        <v>6</v>
      </c>
      <c r="BK146" s="125"/>
      <c r="BL146" s="125"/>
      <c r="BM146" s="134" t="s">
        <v>80</v>
      </c>
      <c r="BN146" s="130">
        <v>208</v>
      </c>
      <c r="BO146" s="130">
        <v>268</v>
      </c>
      <c r="BP146" s="130">
        <v>127</v>
      </c>
      <c r="BQ146" s="130">
        <v>37</v>
      </c>
      <c r="BR146" s="130">
        <v>57</v>
      </c>
      <c r="BS146" s="130" t="s">
        <v>672</v>
      </c>
      <c r="BT146" s="130" t="s">
        <v>673</v>
      </c>
      <c r="BU146" s="130">
        <v>476</v>
      </c>
      <c r="BV146" s="130">
        <v>26</v>
      </c>
      <c r="BW146" s="130" t="s">
        <v>331</v>
      </c>
      <c r="BX146" s="202" t="s">
        <v>331</v>
      </c>
    </row>
    <row r="147" spans="43:76" ht="21" x14ac:dyDescent="0.25">
      <c r="AQ147" s="413"/>
      <c r="AR147" s="414"/>
      <c r="AS147" s="414"/>
      <c r="AT147" s="414"/>
      <c r="AU147" s="414"/>
      <c r="AV147" s="414"/>
      <c r="AW147" s="414"/>
      <c r="AX147" s="414"/>
      <c r="AY147" s="414"/>
      <c r="AZ147" s="414"/>
      <c r="BA147" s="414"/>
      <c r="BB147" s="414"/>
      <c r="BC147" s="414"/>
      <c r="BD147" s="414"/>
      <c r="BE147" s="414"/>
      <c r="BF147" s="415"/>
      <c r="BH147" s="200">
        <v>42</v>
      </c>
      <c r="BI147" s="217"/>
      <c r="BJ147" s="61">
        <v>5</v>
      </c>
      <c r="BK147" s="124" t="s">
        <v>217</v>
      </c>
      <c r="BL147" s="124"/>
      <c r="BM147" s="135" t="s">
        <v>58</v>
      </c>
      <c r="BN147" s="131">
        <v>136</v>
      </c>
      <c r="BO147" s="131">
        <v>141</v>
      </c>
      <c r="BP147" s="131">
        <v>90</v>
      </c>
      <c r="BQ147" s="131">
        <v>94</v>
      </c>
      <c r="BR147" s="131">
        <v>50</v>
      </c>
      <c r="BS147" s="131" t="s">
        <v>325</v>
      </c>
      <c r="BT147" s="131" t="s">
        <v>326</v>
      </c>
      <c r="BU147" s="131">
        <v>277</v>
      </c>
      <c r="BV147" s="131">
        <v>16</v>
      </c>
      <c r="BW147" s="131">
        <v>141</v>
      </c>
      <c r="BX147" s="203">
        <v>141</v>
      </c>
    </row>
    <row r="148" spans="43:76" ht="21" x14ac:dyDescent="0.25">
      <c r="AQ148" s="413"/>
      <c r="AR148" s="414"/>
      <c r="AS148" s="414"/>
      <c r="AT148" s="414"/>
      <c r="AU148" s="414"/>
      <c r="AV148" s="414"/>
      <c r="AW148" s="414"/>
      <c r="AX148" s="414"/>
      <c r="AY148" s="414"/>
      <c r="AZ148" s="414"/>
      <c r="BA148" s="414"/>
      <c r="BB148" s="414"/>
      <c r="BC148" s="414"/>
      <c r="BD148" s="414"/>
      <c r="BE148" s="414"/>
      <c r="BF148" s="415"/>
      <c r="BH148" s="200">
        <v>42</v>
      </c>
      <c r="BI148" s="217">
        <v>1</v>
      </c>
      <c r="BJ148" s="61">
        <v>2</v>
      </c>
      <c r="BK148" s="125"/>
      <c r="BL148" s="125"/>
      <c r="BM148" s="135" t="s">
        <v>59</v>
      </c>
      <c r="BN148" s="131">
        <v>48</v>
      </c>
      <c r="BO148" s="131">
        <v>51</v>
      </c>
      <c r="BP148" s="131">
        <v>184</v>
      </c>
      <c r="BQ148" s="131">
        <v>144</v>
      </c>
      <c r="BR148" s="131">
        <v>88</v>
      </c>
      <c r="BS148" s="131" t="s">
        <v>329</v>
      </c>
      <c r="BT148" s="131" t="s">
        <v>330</v>
      </c>
      <c r="BU148" s="131">
        <v>99</v>
      </c>
      <c r="BV148" s="131">
        <v>18</v>
      </c>
      <c r="BW148" s="131" t="s">
        <v>331</v>
      </c>
      <c r="BX148" s="203" t="s">
        <v>331</v>
      </c>
    </row>
    <row r="149" spans="43:76" ht="21" x14ac:dyDescent="0.25">
      <c r="AQ149" s="413"/>
      <c r="AR149" s="414"/>
      <c r="AS149" s="414"/>
      <c r="AT149" s="414"/>
      <c r="AU149" s="414"/>
      <c r="AV149" s="414"/>
      <c r="AW149" s="414"/>
      <c r="AX149" s="414"/>
      <c r="AY149" s="414"/>
      <c r="AZ149" s="414"/>
      <c r="BA149" s="414"/>
      <c r="BB149" s="414"/>
      <c r="BC149" s="414"/>
      <c r="BD149" s="414"/>
      <c r="BE149" s="414"/>
      <c r="BF149" s="415"/>
      <c r="BH149" s="200">
        <v>42</v>
      </c>
      <c r="BI149" s="217">
        <v>2</v>
      </c>
      <c r="BJ149" s="61">
        <v>3</v>
      </c>
      <c r="BK149" s="125"/>
      <c r="BL149" s="125"/>
      <c r="BM149" s="135" t="s">
        <v>122</v>
      </c>
      <c r="BN149" s="131">
        <v>230</v>
      </c>
      <c r="BO149" s="131">
        <v>235</v>
      </c>
      <c r="BP149" s="131">
        <v>40</v>
      </c>
      <c r="BQ149" s="131">
        <v>56</v>
      </c>
      <c r="BR149" s="131">
        <v>80</v>
      </c>
      <c r="BS149" s="131" t="s">
        <v>674</v>
      </c>
      <c r="BT149" s="131" t="s">
        <v>675</v>
      </c>
      <c r="BU149" s="131">
        <v>465</v>
      </c>
      <c r="BV149" s="131">
        <v>15</v>
      </c>
      <c r="BW149" s="131" t="s">
        <v>331</v>
      </c>
      <c r="BX149" s="203" t="s">
        <v>331</v>
      </c>
    </row>
    <row r="150" spans="43:76" ht="21" x14ac:dyDescent="0.25">
      <c r="AQ150" s="413"/>
      <c r="AR150" s="414"/>
      <c r="AS150" s="414"/>
      <c r="AT150" s="414"/>
      <c r="AU150" s="414"/>
      <c r="AV150" s="414"/>
      <c r="AW150" s="414"/>
      <c r="AX150" s="414"/>
      <c r="AY150" s="414"/>
      <c r="AZ150" s="414"/>
      <c r="BA150" s="414"/>
      <c r="BB150" s="414"/>
      <c r="BC150" s="414"/>
      <c r="BD150" s="414"/>
      <c r="BE150" s="414"/>
      <c r="BF150" s="415"/>
      <c r="BH150" s="200">
        <v>42</v>
      </c>
      <c r="BI150" s="217">
        <v>3</v>
      </c>
      <c r="BJ150" s="61">
        <v>6</v>
      </c>
      <c r="BK150" s="124" t="s">
        <v>217</v>
      </c>
      <c r="BL150" s="124"/>
      <c r="BM150" s="135" t="s">
        <v>123</v>
      </c>
      <c r="BN150" s="131">
        <v>266</v>
      </c>
      <c r="BO150" s="131">
        <v>275</v>
      </c>
      <c r="BP150" s="131">
        <v>96</v>
      </c>
      <c r="BQ150" s="131">
        <v>136</v>
      </c>
      <c r="BR150" s="131">
        <v>86</v>
      </c>
      <c r="BS150" s="131" t="s">
        <v>676</v>
      </c>
      <c r="BT150" s="131" t="s">
        <v>677</v>
      </c>
      <c r="BU150" s="131">
        <v>541</v>
      </c>
      <c r="BV150" s="131">
        <v>28</v>
      </c>
      <c r="BW150" s="131" t="s">
        <v>331</v>
      </c>
      <c r="BX150" s="203" t="s">
        <v>331</v>
      </c>
    </row>
    <row r="151" spans="43:76" ht="21" x14ac:dyDescent="0.25">
      <c r="AQ151" s="413"/>
      <c r="AR151" s="414"/>
      <c r="AS151" s="414"/>
      <c r="AT151" s="414"/>
      <c r="AU151" s="414"/>
      <c r="AV151" s="414"/>
      <c r="AW151" s="414"/>
      <c r="AX151" s="414"/>
      <c r="AY151" s="414"/>
      <c r="AZ151" s="414"/>
      <c r="BA151" s="414"/>
      <c r="BB151" s="414"/>
      <c r="BC151" s="414"/>
      <c r="BD151" s="414"/>
      <c r="BE151" s="414"/>
      <c r="BF151" s="415"/>
      <c r="BH151" s="200">
        <v>42</v>
      </c>
      <c r="BI151" s="217">
        <v>4</v>
      </c>
      <c r="BJ151" s="61">
        <v>7</v>
      </c>
      <c r="BK151" s="125"/>
      <c r="BL151" s="125"/>
      <c r="BM151" s="135" t="s">
        <v>124</v>
      </c>
      <c r="BN151" s="131">
        <v>360</v>
      </c>
      <c r="BO151" s="131">
        <v>371</v>
      </c>
      <c r="BP151" s="131">
        <v>232</v>
      </c>
      <c r="BQ151" s="131">
        <v>50</v>
      </c>
      <c r="BR151" s="131">
        <v>214</v>
      </c>
      <c r="BS151" s="131" t="s">
        <v>678</v>
      </c>
      <c r="BT151" s="131" t="s">
        <v>679</v>
      </c>
      <c r="BU151" s="131">
        <v>731</v>
      </c>
      <c r="BV151" s="131">
        <v>20</v>
      </c>
      <c r="BW151" s="131" t="s">
        <v>331</v>
      </c>
      <c r="BX151" s="203" t="s">
        <v>331</v>
      </c>
    </row>
    <row r="152" spans="43:76" ht="21" x14ac:dyDescent="0.25">
      <c r="AQ152" s="413"/>
      <c r="AR152" s="414"/>
      <c r="AS152" s="414"/>
      <c r="AT152" s="414"/>
      <c r="AU152" s="414"/>
      <c r="AV152" s="414"/>
      <c r="AW152" s="414"/>
      <c r="AX152" s="414"/>
      <c r="AY152" s="414"/>
      <c r="AZ152" s="414"/>
      <c r="BA152" s="414"/>
      <c r="BB152" s="414"/>
      <c r="BC152" s="414"/>
      <c r="BD152" s="414"/>
      <c r="BE152" s="414"/>
      <c r="BF152" s="415"/>
      <c r="BH152" s="200">
        <v>42</v>
      </c>
      <c r="BI152" s="217">
        <v>5</v>
      </c>
      <c r="BJ152" s="61">
        <v>14</v>
      </c>
      <c r="BK152" s="124" t="s">
        <v>217</v>
      </c>
      <c r="BL152" s="124"/>
      <c r="BM152" s="135" t="s">
        <v>125</v>
      </c>
      <c r="BN152" s="131">
        <v>584</v>
      </c>
      <c r="BO152" s="131">
        <v>603</v>
      </c>
      <c r="BP152" s="131">
        <v>282</v>
      </c>
      <c r="BQ152" s="131">
        <v>264</v>
      </c>
      <c r="BR152" s="131">
        <v>160</v>
      </c>
      <c r="BS152" s="131" t="s">
        <v>680</v>
      </c>
      <c r="BT152" s="131" t="s">
        <v>681</v>
      </c>
      <c r="BU152" s="131">
        <v>1187</v>
      </c>
      <c r="BV152" s="131">
        <v>26</v>
      </c>
      <c r="BW152" s="131" t="s">
        <v>331</v>
      </c>
      <c r="BX152" s="203" t="s">
        <v>331</v>
      </c>
    </row>
    <row r="153" spans="43:76" ht="21" x14ac:dyDescent="0.25">
      <c r="AQ153" s="413"/>
      <c r="AR153" s="414"/>
      <c r="AS153" s="414"/>
      <c r="AT153" s="414"/>
      <c r="AU153" s="414"/>
      <c r="AV153" s="414"/>
      <c r="AW153" s="414"/>
      <c r="AX153" s="414"/>
      <c r="AY153" s="414"/>
      <c r="AZ153" s="414"/>
      <c r="BA153" s="414"/>
      <c r="BB153" s="414"/>
      <c r="BC153" s="414"/>
      <c r="BD153" s="414"/>
      <c r="BE153" s="414"/>
      <c r="BF153" s="415"/>
      <c r="BH153" s="200">
        <v>42</v>
      </c>
      <c r="BI153" s="217">
        <v>6</v>
      </c>
      <c r="BJ153" s="61">
        <v>7</v>
      </c>
      <c r="BK153" s="124" t="s">
        <v>217</v>
      </c>
      <c r="BL153" s="124"/>
      <c r="BM153" s="135" t="s">
        <v>126</v>
      </c>
      <c r="BN153" s="131">
        <v>308</v>
      </c>
      <c r="BO153" s="131">
        <v>321</v>
      </c>
      <c r="BP153" s="131">
        <v>546</v>
      </c>
      <c r="BQ153" s="131">
        <v>104</v>
      </c>
      <c r="BR153" s="131">
        <v>226</v>
      </c>
      <c r="BS153" s="131" t="s">
        <v>682</v>
      </c>
      <c r="BT153" s="131" t="s">
        <v>683</v>
      </c>
      <c r="BU153" s="131">
        <v>629</v>
      </c>
      <c r="BV153" s="131">
        <v>17</v>
      </c>
      <c r="BW153" s="131" t="s">
        <v>331</v>
      </c>
      <c r="BX153" s="203" t="s">
        <v>331</v>
      </c>
    </row>
    <row r="154" spans="43:76" ht="21" x14ac:dyDescent="0.25">
      <c r="AQ154" s="413"/>
      <c r="AR154" s="414"/>
      <c r="AS154" s="414"/>
      <c r="AT154" s="414"/>
      <c r="AU154" s="414"/>
      <c r="AV154" s="414"/>
      <c r="AW154" s="414"/>
      <c r="AX154" s="414"/>
      <c r="AY154" s="414"/>
      <c r="AZ154" s="414"/>
      <c r="BA154" s="414"/>
      <c r="BB154" s="414"/>
      <c r="BC154" s="414"/>
      <c r="BD154" s="414"/>
      <c r="BE154" s="414"/>
      <c r="BF154" s="415"/>
      <c r="BH154" s="200">
        <v>42</v>
      </c>
      <c r="BI154" s="217">
        <v>7</v>
      </c>
      <c r="BJ154" s="61">
        <v>14</v>
      </c>
      <c r="BK154" s="125"/>
      <c r="BL154" s="125"/>
      <c r="BM154" s="135" t="s">
        <v>127</v>
      </c>
      <c r="BN154" s="131">
        <v>846</v>
      </c>
      <c r="BO154" s="131">
        <v>867</v>
      </c>
      <c r="BP154" s="131">
        <v>442</v>
      </c>
      <c r="BQ154" s="131">
        <v>330</v>
      </c>
      <c r="BR154" s="131">
        <v>236</v>
      </c>
      <c r="BS154" s="131" t="s">
        <v>684</v>
      </c>
      <c r="BT154" s="131" t="s">
        <v>685</v>
      </c>
      <c r="BU154" s="131">
        <v>1713</v>
      </c>
      <c r="BV154" s="131">
        <v>39</v>
      </c>
      <c r="BW154" s="131">
        <v>867</v>
      </c>
      <c r="BX154" s="203" t="s">
        <v>331</v>
      </c>
    </row>
    <row r="155" spans="43:76" ht="24" customHeight="1" x14ac:dyDescent="0.25">
      <c r="AQ155" s="413"/>
      <c r="AR155" s="414"/>
      <c r="AS155" s="414"/>
      <c r="AT155" s="414"/>
      <c r="AU155" s="414"/>
      <c r="AV155" s="414"/>
      <c r="AW155" s="414"/>
      <c r="AX155" s="414"/>
      <c r="AY155" s="414"/>
      <c r="AZ155" s="414"/>
      <c r="BA155" s="414"/>
      <c r="BB155" s="414"/>
      <c r="BC155" s="414"/>
      <c r="BD155" s="414"/>
      <c r="BE155" s="414"/>
      <c r="BF155" s="415"/>
      <c r="BH155" s="200">
        <v>42</v>
      </c>
      <c r="BI155" s="217">
        <v>8</v>
      </c>
      <c r="BJ155" s="61">
        <v>11</v>
      </c>
      <c r="BK155" s="124" t="s">
        <v>217</v>
      </c>
      <c r="BL155" s="124"/>
      <c r="BM155" s="135" t="s">
        <v>128</v>
      </c>
      <c r="BN155" s="131">
        <v>406</v>
      </c>
      <c r="BO155" s="131">
        <v>425</v>
      </c>
      <c r="BP155" s="131">
        <v>112</v>
      </c>
      <c r="BQ155" s="131">
        <v>94</v>
      </c>
      <c r="BR155" s="131">
        <v>430</v>
      </c>
      <c r="BS155" s="131" t="s">
        <v>686</v>
      </c>
      <c r="BT155" s="131" t="s">
        <v>687</v>
      </c>
      <c r="BU155" s="131">
        <v>831</v>
      </c>
      <c r="BV155" s="131">
        <v>21</v>
      </c>
      <c r="BW155" s="131" t="s">
        <v>331</v>
      </c>
      <c r="BX155" s="203" t="s">
        <v>331</v>
      </c>
    </row>
    <row r="156" spans="43:76" ht="21" x14ac:dyDescent="0.25">
      <c r="AQ156" s="413"/>
      <c r="AR156" s="414"/>
      <c r="AS156" s="414"/>
      <c r="AT156" s="414"/>
      <c r="AU156" s="414"/>
      <c r="AV156" s="414"/>
      <c r="AW156" s="414"/>
      <c r="AX156" s="414"/>
      <c r="AY156" s="414"/>
      <c r="AZ156" s="414"/>
      <c r="BA156" s="414"/>
      <c r="BB156" s="414"/>
      <c r="BC156" s="414"/>
      <c r="BD156" s="414"/>
      <c r="BE156" s="414"/>
      <c r="BF156" s="415"/>
      <c r="BH156" s="200">
        <v>42</v>
      </c>
      <c r="BI156" s="217">
        <v>9</v>
      </c>
      <c r="BJ156" s="61">
        <v>6</v>
      </c>
      <c r="BK156" s="124" t="s">
        <v>217</v>
      </c>
      <c r="BL156" s="124"/>
      <c r="BM156" s="135" t="s">
        <v>129</v>
      </c>
      <c r="BN156" s="131">
        <v>298</v>
      </c>
      <c r="BO156" s="131">
        <v>313</v>
      </c>
      <c r="BP156" s="131">
        <v>18</v>
      </c>
      <c r="BQ156" s="131">
        <v>524</v>
      </c>
      <c r="BR156" s="131">
        <v>147</v>
      </c>
      <c r="BS156" s="131" t="s">
        <v>688</v>
      </c>
      <c r="BT156" s="131" t="s">
        <v>689</v>
      </c>
      <c r="BU156" s="131">
        <v>611</v>
      </c>
      <c r="BV156" s="131">
        <v>26</v>
      </c>
      <c r="BW156" s="131" t="s">
        <v>331</v>
      </c>
      <c r="BX156" s="203" t="s">
        <v>331</v>
      </c>
    </row>
    <row r="157" spans="43:76" ht="21" x14ac:dyDescent="0.25">
      <c r="AQ157" s="413"/>
      <c r="AR157" s="414"/>
      <c r="AS157" s="414"/>
      <c r="AT157" s="414"/>
      <c r="AU157" s="414"/>
      <c r="AV157" s="414"/>
      <c r="AW157" s="414"/>
      <c r="AX157" s="414"/>
      <c r="AY157" s="414"/>
      <c r="AZ157" s="414"/>
      <c r="BA157" s="414"/>
      <c r="BB157" s="414"/>
      <c r="BC157" s="414"/>
      <c r="BD157" s="414"/>
      <c r="BE157" s="414"/>
      <c r="BF157" s="415"/>
      <c r="BH157" s="200">
        <v>42</v>
      </c>
      <c r="BI157" s="217">
        <v>10</v>
      </c>
      <c r="BJ157" s="61">
        <v>7</v>
      </c>
      <c r="BK157" s="124" t="s">
        <v>217</v>
      </c>
      <c r="BL157" s="124"/>
      <c r="BM157" s="135" t="s">
        <v>130</v>
      </c>
      <c r="BN157" s="131">
        <v>278</v>
      </c>
      <c r="BO157" s="131">
        <v>295</v>
      </c>
      <c r="BP157" s="131">
        <v>542</v>
      </c>
      <c r="BQ157" s="131">
        <v>377</v>
      </c>
      <c r="BR157" s="131">
        <v>83</v>
      </c>
      <c r="BS157" s="131" t="s">
        <v>690</v>
      </c>
      <c r="BT157" s="131" t="s">
        <v>691</v>
      </c>
      <c r="BU157" s="131">
        <v>573</v>
      </c>
      <c r="BV157" s="131">
        <v>33</v>
      </c>
      <c r="BW157" s="131" t="s">
        <v>331</v>
      </c>
      <c r="BX157" s="203" t="s">
        <v>331</v>
      </c>
    </row>
    <row r="158" spans="43:76" ht="23.25" customHeight="1" thickBot="1" x14ac:dyDescent="0.3">
      <c r="AQ158" s="416"/>
      <c r="AR158" s="417"/>
      <c r="AS158" s="417"/>
      <c r="AT158" s="417"/>
      <c r="AU158" s="417"/>
      <c r="AV158" s="417"/>
      <c r="AW158" s="417"/>
      <c r="AX158" s="417"/>
      <c r="AY158" s="417"/>
      <c r="AZ158" s="417"/>
      <c r="BA158" s="417"/>
      <c r="BB158" s="417"/>
      <c r="BC158" s="417"/>
      <c r="BD158" s="417"/>
      <c r="BE158" s="417"/>
      <c r="BF158" s="418"/>
      <c r="BH158" s="200">
        <v>42</v>
      </c>
      <c r="BI158" s="217">
        <v>11</v>
      </c>
      <c r="BJ158" s="61">
        <v>16</v>
      </c>
      <c r="BK158" s="125"/>
      <c r="BL158" s="125"/>
      <c r="BM158" s="135" t="s">
        <v>131</v>
      </c>
      <c r="BN158" s="131">
        <v>810</v>
      </c>
      <c r="BO158" s="131">
        <v>837</v>
      </c>
      <c r="BP158" s="131">
        <v>165</v>
      </c>
      <c r="BQ158" s="131">
        <v>294</v>
      </c>
      <c r="BR158" s="131">
        <v>29</v>
      </c>
      <c r="BS158" s="131" t="s">
        <v>692</v>
      </c>
      <c r="BT158" s="131" t="s">
        <v>693</v>
      </c>
      <c r="BU158" s="131">
        <v>1647</v>
      </c>
      <c r="BV158" s="131">
        <v>27</v>
      </c>
      <c r="BW158" s="131" t="s">
        <v>331</v>
      </c>
      <c r="BX158" s="203" t="s">
        <v>331</v>
      </c>
    </row>
    <row r="159" spans="43:76" ht="24" thickBot="1" x14ac:dyDescent="0.3">
      <c r="AQ159" s="223" t="s">
        <v>374</v>
      </c>
      <c r="AR159" s="224"/>
      <c r="AS159" s="224"/>
      <c r="AT159" s="224"/>
      <c r="AU159" s="224"/>
      <c r="AV159" s="224"/>
      <c r="AW159" s="224"/>
      <c r="AX159" s="224"/>
      <c r="AY159" s="224"/>
      <c r="AZ159" s="224"/>
      <c r="BA159" s="224"/>
      <c r="BB159" s="224"/>
      <c r="BC159" s="224"/>
      <c r="BD159" s="224"/>
      <c r="BE159" s="224"/>
      <c r="BF159" s="225"/>
      <c r="BH159" s="200">
        <v>42</v>
      </c>
      <c r="BI159" s="217">
        <v>12</v>
      </c>
      <c r="BJ159" s="61">
        <v>10</v>
      </c>
      <c r="BK159" s="125"/>
      <c r="BL159" s="125"/>
      <c r="BM159" s="135" t="s">
        <v>132</v>
      </c>
      <c r="BN159" s="131">
        <v>650</v>
      </c>
      <c r="BO159" s="131">
        <v>672</v>
      </c>
      <c r="BP159" s="131">
        <v>459</v>
      </c>
      <c r="BQ159" s="131">
        <v>323</v>
      </c>
      <c r="BR159" s="131">
        <v>316</v>
      </c>
      <c r="BS159" s="131" t="s">
        <v>694</v>
      </c>
      <c r="BT159" s="131" t="s">
        <v>695</v>
      </c>
      <c r="BU159" s="131">
        <v>1322</v>
      </c>
      <c r="BV159" s="131">
        <v>26</v>
      </c>
      <c r="BW159" s="131" t="s">
        <v>331</v>
      </c>
      <c r="BX159" s="203" t="s">
        <v>331</v>
      </c>
    </row>
    <row r="160" spans="43:76" ht="39" customHeight="1" thickBot="1" x14ac:dyDescent="0.3">
      <c r="AQ160" s="223" t="s">
        <v>331</v>
      </c>
      <c r="AR160" s="224"/>
      <c r="AS160" s="224"/>
      <c r="AT160" s="224"/>
      <c r="AU160" s="224"/>
      <c r="AV160" s="224"/>
      <c r="AW160" s="224"/>
      <c r="AX160" s="224"/>
      <c r="AY160" s="224"/>
      <c r="AZ160" s="224"/>
      <c r="BA160" s="224"/>
      <c r="BB160" s="224"/>
      <c r="BC160" s="224"/>
      <c r="BD160" s="224"/>
      <c r="BE160" s="224"/>
      <c r="BF160" s="225"/>
      <c r="BH160" s="200">
        <v>42</v>
      </c>
      <c r="BI160" s="217">
        <v>13</v>
      </c>
      <c r="BJ160" s="61">
        <v>22</v>
      </c>
      <c r="BK160" s="124" t="s">
        <v>217</v>
      </c>
      <c r="BL160" s="124"/>
      <c r="BM160" s="135" t="s">
        <v>133</v>
      </c>
      <c r="BN160" s="131">
        <v>1096</v>
      </c>
      <c r="BO160" s="131">
        <v>1131</v>
      </c>
      <c r="BP160" s="131">
        <v>136</v>
      </c>
      <c r="BQ160" s="131">
        <v>7</v>
      </c>
      <c r="BR160" s="131">
        <v>626</v>
      </c>
      <c r="BS160" s="131" t="s">
        <v>696</v>
      </c>
      <c r="BT160" s="131" t="s">
        <v>697</v>
      </c>
      <c r="BU160" s="131">
        <v>2227</v>
      </c>
      <c r="BV160" s="131">
        <v>22</v>
      </c>
      <c r="BW160" s="131" t="s">
        <v>331</v>
      </c>
      <c r="BX160" s="203" t="s">
        <v>331</v>
      </c>
    </row>
    <row r="161" spans="43:76" ht="39" customHeight="1" x14ac:dyDescent="0.25">
      <c r="AQ161" s="123"/>
      <c r="AR161" s="123"/>
      <c r="AS161" s="123"/>
      <c r="AT161" s="123"/>
      <c r="AU161" s="123"/>
      <c r="AV161" s="123"/>
      <c r="AW161" s="123"/>
      <c r="AX161" s="123"/>
      <c r="AY161" s="123"/>
      <c r="AZ161" s="123"/>
      <c r="BA161" s="123"/>
      <c r="BB161" s="123"/>
      <c r="BC161" s="123"/>
      <c r="BD161" s="123"/>
      <c r="BE161" s="123"/>
      <c r="BF161" s="123"/>
      <c r="BH161" s="200">
        <v>42</v>
      </c>
      <c r="BI161" s="217">
        <v>14</v>
      </c>
      <c r="BJ161" s="61">
        <v>23</v>
      </c>
      <c r="BK161" s="125"/>
      <c r="BL161" s="125"/>
      <c r="BM161" s="135" t="s">
        <v>134</v>
      </c>
      <c r="BN161" s="131">
        <v>1230</v>
      </c>
      <c r="BO161" s="131">
        <v>1267</v>
      </c>
      <c r="BP161" s="131">
        <v>143</v>
      </c>
      <c r="BQ161" s="131">
        <v>633</v>
      </c>
      <c r="BR161" s="131">
        <v>22</v>
      </c>
      <c r="BS161" s="131" t="s">
        <v>698</v>
      </c>
      <c r="BT161" s="131" t="s">
        <v>699</v>
      </c>
      <c r="BU161" s="131">
        <v>2497</v>
      </c>
      <c r="BV161" s="131">
        <v>22</v>
      </c>
      <c r="BW161" s="131">
        <v>1267</v>
      </c>
      <c r="BX161" s="203" t="s">
        <v>331</v>
      </c>
    </row>
    <row r="162" spans="43:76" ht="39" x14ac:dyDescent="0.25">
      <c r="AQ162" s="232" t="s">
        <v>310</v>
      </c>
      <c r="AR162" s="232"/>
      <c r="AS162" s="232"/>
      <c r="AT162" s="232"/>
      <c r="AU162" s="232"/>
      <c r="AV162" s="232"/>
      <c r="AW162" s="232"/>
      <c r="AX162" s="232"/>
      <c r="AY162" s="232"/>
      <c r="AZ162" s="232"/>
      <c r="BA162" s="232"/>
      <c r="BB162" s="232"/>
      <c r="BC162" s="232"/>
      <c r="BD162" s="232"/>
      <c r="BE162" s="232"/>
      <c r="BF162" s="232"/>
      <c r="BH162" s="200">
        <v>42</v>
      </c>
      <c r="BI162" s="217">
        <v>15</v>
      </c>
      <c r="BJ162" s="61">
        <v>27</v>
      </c>
      <c r="BK162" s="124" t="s">
        <v>217</v>
      </c>
      <c r="BL162" s="124"/>
      <c r="BM162" s="135" t="s">
        <v>135</v>
      </c>
      <c r="BN162" s="131">
        <v>1368</v>
      </c>
      <c r="BO162" s="131">
        <v>1410</v>
      </c>
      <c r="BP162" s="131">
        <v>776</v>
      </c>
      <c r="BQ162" s="131">
        <v>655</v>
      </c>
      <c r="BR162" s="131">
        <v>408</v>
      </c>
      <c r="BS162" s="131" t="s">
        <v>700</v>
      </c>
      <c r="BT162" s="131" t="s">
        <v>701</v>
      </c>
      <c r="BU162" s="131">
        <v>2778</v>
      </c>
      <c r="BV162" s="131">
        <v>24</v>
      </c>
      <c r="BW162" s="131" t="s">
        <v>331</v>
      </c>
      <c r="BX162" s="203" t="s">
        <v>331</v>
      </c>
    </row>
    <row r="163" spans="43:76" ht="21.75" customHeight="1" thickBot="1" x14ac:dyDescent="0.3">
      <c r="AQ163" s="233"/>
      <c r="AR163" s="233"/>
      <c r="AS163" s="233"/>
      <c r="AT163" s="233"/>
      <c r="AU163" s="233"/>
      <c r="AV163" s="233"/>
      <c r="AW163" s="233"/>
      <c r="AX163" s="233"/>
      <c r="AY163" s="233"/>
      <c r="AZ163" s="233"/>
      <c r="BA163" s="233"/>
      <c r="BB163" s="233"/>
      <c r="BC163" s="233"/>
      <c r="BD163" s="233"/>
      <c r="BE163" s="233"/>
      <c r="BF163" s="233"/>
      <c r="BH163" s="200">
        <v>42</v>
      </c>
      <c r="BI163" s="217">
        <v>16</v>
      </c>
      <c r="BJ163" s="61">
        <v>14</v>
      </c>
      <c r="BK163" s="124" t="s">
        <v>217</v>
      </c>
      <c r="BL163" s="124"/>
      <c r="BM163" s="135" t="s">
        <v>136</v>
      </c>
      <c r="BN163" s="131">
        <v>604</v>
      </c>
      <c r="BO163" s="131">
        <v>634</v>
      </c>
      <c r="BP163" s="131">
        <v>121</v>
      </c>
      <c r="BQ163" s="131">
        <v>247</v>
      </c>
      <c r="BR163" s="131">
        <v>138</v>
      </c>
      <c r="BS163" s="131" t="s">
        <v>702</v>
      </c>
      <c r="BT163" s="131" t="s">
        <v>703</v>
      </c>
      <c r="BU163" s="131">
        <v>1238</v>
      </c>
      <c r="BV163" s="131">
        <v>23</v>
      </c>
      <c r="BW163" s="131" t="s">
        <v>331</v>
      </c>
      <c r="BX163" s="203" t="s">
        <v>331</v>
      </c>
    </row>
    <row r="164" spans="43:76" ht="21.75" thickBot="1" x14ac:dyDescent="0.3">
      <c r="AQ164" s="431" t="s">
        <v>704</v>
      </c>
      <c r="AR164" s="431"/>
      <c r="AS164" s="431"/>
      <c r="AT164" s="431"/>
      <c r="AU164" s="431"/>
      <c r="AV164" s="431"/>
      <c r="AW164" s="431"/>
      <c r="AX164" s="431"/>
      <c r="AY164" s="431"/>
      <c r="AZ164" s="431"/>
      <c r="BA164" s="431"/>
      <c r="BB164" s="431"/>
      <c r="BC164" s="431"/>
      <c r="BD164" s="431"/>
      <c r="BE164" s="431"/>
      <c r="BF164" s="431"/>
      <c r="BH164" s="200">
        <v>42</v>
      </c>
      <c r="BI164" s="217">
        <v>17</v>
      </c>
      <c r="BJ164" s="61">
        <v>8</v>
      </c>
      <c r="BK164" s="124" t="s">
        <v>217</v>
      </c>
      <c r="BL164" s="124"/>
      <c r="BM164" s="135" t="s">
        <v>137</v>
      </c>
      <c r="BN164" s="131">
        <v>488</v>
      </c>
      <c r="BO164" s="131">
        <v>513</v>
      </c>
      <c r="BP164" s="131">
        <v>368</v>
      </c>
      <c r="BQ164" s="131">
        <v>109</v>
      </c>
      <c r="BR164" s="131">
        <v>216</v>
      </c>
      <c r="BS164" s="131" t="s">
        <v>705</v>
      </c>
      <c r="BT164" s="131" t="s">
        <v>706</v>
      </c>
      <c r="BU164" s="131">
        <v>1001</v>
      </c>
      <c r="BV164" s="131">
        <v>29</v>
      </c>
      <c r="BW164" s="131" t="s">
        <v>331</v>
      </c>
      <c r="BX164" s="203" t="s">
        <v>331</v>
      </c>
    </row>
    <row r="165" spans="43:76" ht="21" customHeight="1" thickBot="1" x14ac:dyDescent="0.3">
      <c r="AQ165" s="245" t="s">
        <v>707</v>
      </c>
      <c r="AR165" s="245"/>
      <c r="AS165" s="245"/>
      <c r="AT165" s="245"/>
      <c r="AU165" s="245"/>
      <c r="AV165" s="245"/>
      <c r="AW165" s="245"/>
      <c r="AX165" s="245"/>
      <c r="AY165" s="245"/>
      <c r="AZ165" s="245"/>
      <c r="BA165" s="245"/>
      <c r="BB165" s="245"/>
      <c r="BC165" s="245"/>
      <c r="BD165" s="245"/>
      <c r="BE165" s="245"/>
      <c r="BF165" s="245"/>
      <c r="BH165" s="200">
        <v>42</v>
      </c>
      <c r="BI165" s="217">
        <v>18</v>
      </c>
      <c r="BJ165" s="61">
        <v>15</v>
      </c>
      <c r="BK165" s="125"/>
      <c r="BL165" s="125"/>
      <c r="BM165" s="135" t="s">
        <v>138</v>
      </c>
      <c r="BN165" s="131">
        <v>848</v>
      </c>
      <c r="BO165" s="131">
        <v>881</v>
      </c>
      <c r="BP165" s="131">
        <v>477</v>
      </c>
      <c r="BQ165" s="131">
        <v>325</v>
      </c>
      <c r="BR165" s="131">
        <v>14</v>
      </c>
      <c r="BS165" s="131" t="s">
        <v>708</v>
      </c>
      <c r="BT165" s="131" t="s">
        <v>709</v>
      </c>
      <c r="BU165" s="131">
        <v>1729</v>
      </c>
      <c r="BV165" s="131">
        <v>37</v>
      </c>
      <c r="BW165" s="131" t="s">
        <v>331</v>
      </c>
      <c r="BX165" s="203" t="s">
        <v>331</v>
      </c>
    </row>
    <row r="166" spans="43:76" ht="21" x14ac:dyDescent="0.25">
      <c r="AQ166" s="410" t="s">
        <v>279</v>
      </c>
      <c r="AR166" s="411"/>
      <c r="AS166" s="411"/>
      <c r="AT166" s="411"/>
      <c r="AU166" s="411"/>
      <c r="AV166" s="411"/>
      <c r="AW166" s="411"/>
      <c r="AX166" s="411"/>
      <c r="AY166" s="411"/>
      <c r="AZ166" s="411"/>
      <c r="BA166" s="411"/>
      <c r="BB166" s="411"/>
      <c r="BC166" s="411"/>
      <c r="BD166" s="411"/>
      <c r="BE166" s="411"/>
      <c r="BF166" s="412"/>
      <c r="BH166" s="200">
        <v>42</v>
      </c>
      <c r="BI166" s="217">
        <v>19</v>
      </c>
      <c r="BJ166" s="61">
        <v>5</v>
      </c>
      <c r="BK166" s="124" t="s">
        <v>217</v>
      </c>
      <c r="BL166" s="124"/>
      <c r="BM166" s="135" t="s">
        <v>139</v>
      </c>
      <c r="BN166" s="131">
        <v>380</v>
      </c>
      <c r="BO166" s="131">
        <v>404</v>
      </c>
      <c r="BP166" s="131">
        <v>152</v>
      </c>
      <c r="BQ166" s="131">
        <v>311</v>
      </c>
      <c r="BR166" s="131">
        <v>50</v>
      </c>
      <c r="BS166" s="131" t="s">
        <v>710</v>
      </c>
      <c r="BT166" s="131" t="s">
        <v>711</v>
      </c>
      <c r="BU166" s="131">
        <v>784</v>
      </c>
      <c r="BV166" s="131">
        <v>19</v>
      </c>
      <c r="BW166" s="131" t="s">
        <v>331</v>
      </c>
      <c r="BX166" s="203">
        <v>404</v>
      </c>
    </row>
    <row r="167" spans="43:76" ht="21" x14ac:dyDescent="0.25">
      <c r="AQ167" s="413"/>
      <c r="AR167" s="414"/>
      <c r="AS167" s="414"/>
      <c r="AT167" s="414"/>
      <c r="AU167" s="414"/>
      <c r="AV167" s="414"/>
      <c r="AW167" s="414"/>
      <c r="AX167" s="414"/>
      <c r="AY167" s="414"/>
      <c r="AZ167" s="414"/>
      <c r="BA167" s="414"/>
      <c r="BB167" s="414"/>
      <c r="BC167" s="414"/>
      <c r="BD167" s="414"/>
      <c r="BE167" s="414"/>
      <c r="BF167" s="415"/>
      <c r="BH167" s="200">
        <v>42</v>
      </c>
      <c r="BI167" s="217">
        <v>20</v>
      </c>
      <c r="BJ167" s="61">
        <v>8</v>
      </c>
      <c r="BK167" s="125"/>
      <c r="BL167" s="125"/>
      <c r="BM167" s="135" t="s">
        <v>140</v>
      </c>
      <c r="BN167" s="131">
        <v>224</v>
      </c>
      <c r="BO167" s="131">
        <v>252</v>
      </c>
      <c r="BP167" s="131">
        <v>463</v>
      </c>
      <c r="BQ167" s="131">
        <v>261</v>
      </c>
      <c r="BR167" s="131">
        <v>96</v>
      </c>
      <c r="BS167" s="131" t="s">
        <v>712</v>
      </c>
      <c r="BT167" s="131" t="s">
        <v>713</v>
      </c>
      <c r="BU167" s="131">
        <v>476</v>
      </c>
      <c r="BV167" s="131">
        <v>17</v>
      </c>
      <c r="BW167" s="131" t="s">
        <v>331</v>
      </c>
      <c r="BX167" s="203" t="s">
        <v>331</v>
      </c>
    </row>
    <row r="168" spans="43:76" ht="21" x14ac:dyDescent="0.25">
      <c r="AQ168" s="413"/>
      <c r="AR168" s="414"/>
      <c r="AS168" s="414"/>
      <c r="AT168" s="414"/>
      <c r="AU168" s="414"/>
      <c r="AV168" s="414"/>
      <c r="AW168" s="414"/>
      <c r="AX168" s="414"/>
      <c r="AY168" s="414"/>
      <c r="AZ168" s="414"/>
      <c r="BA168" s="414"/>
      <c r="BB168" s="414"/>
      <c r="BC168" s="414"/>
      <c r="BD168" s="414"/>
      <c r="BE168" s="414"/>
      <c r="BF168" s="415"/>
      <c r="BH168" s="200">
        <v>42</v>
      </c>
      <c r="BI168" s="217">
        <v>21</v>
      </c>
      <c r="BJ168" s="61">
        <v>14</v>
      </c>
      <c r="BK168" s="124" t="s">
        <v>217</v>
      </c>
      <c r="BL168" s="124"/>
      <c r="BM168" s="135" t="s">
        <v>141</v>
      </c>
      <c r="BN168" s="131">
        <v>680</v>
      </c>
      <c r="BO168" s="131">
        <v>715</v>
      </c>
      <c r="BP168" s="131">
        <v>202</v>
      </c>
      <c r="BQ168" s="131">
        <v>165</v>
      </c>
      <c r="BR168" s="131">
        <v>121</v>
      </c>
      <c r="BS168" s="131" t="s">
        <v>714</v>
      </c>
      <c r="BT168" s="131" t="s">
        <v>715</v>
      </c>
      <c r="BU168" s="131">
        <v>1395</v>
      </c>
      <c r="BV168" s="131">
        <v>27</v>
      </c>
      <c r="BW168" s="131">
        <v>715</v>
      </c>
      <c r="BX168" s="203" t="s">
        <v>331</v>
      </c>
    </row>
    <row r="169" spans="43:76" ht="21" x14ac:dyDescent="0.25">
      <c r="AQ169" s="413"/>
      <c r="AR169" s="414"/>
      <c r="AS169" s="414"/>
      <c r="AT169" s="414"/>
      <c r="AU169" s="414"/>
      <c r="AV169" s="414"/>
      <c r="AW169" s="414"/>
      <c r="AX169" s="414"/>
      <c r="AY169" s="414"/>
      <c r="AZ169" s="414"/>
      <c r="BA169" s="414"/>
      <c r="BB169" s="414"/>
      <c r="BC169" s="414"/>
      <c r="BD169" s="414"/>
      <c r="BE169" s="414"/>
      <c r="BF169" s="415"/>
      <c r="BH169" s="200">
        <v>42</v>
      </c>
      <c r="BI169" s="217">
        <v>22</v>
      </c>
      <c r="BJ169" s="61">
        <v>17</v>
      </c>
      <c r="BK169" s="125"/>
      <c r="BL169" s="125"/>
      <c r="BM169" s="135" t="s">
        <v>142</v>
      </c>
      <c r="BN169" s="131">
        <v>878</v>
      </c>
      <c r="BO169" s="131">
        <v>917</v>
      </c>
      <c r="BP169" s="131">
        <v>37</v>
      </c>
      <c r="BQ169" s="131">
        <v>44</v>
      </c>
      <c r="BR169" s="131">
        <v>53</v>
      </c>
      <c r="BS169" s="131" t="s">
        <v>716</v>
      </c>
      <c r="BT169" s="131" t="s">
        <v>717</v>
      </c>
      <c r="BU169" s="131">
        <v>1795</v>
      </c>
      <c r="BV169" s="131">
        <v>40</v>
      </c>
      <c r="BW169" s="131" t="s">
        <v>331</v>
      </c>
      <c r="BX169" s="203" t="s">
        <v>331</v>
      </c>
    </row>
    <row r="170" spans="43:76" ht="21" x14ac:dyDescent="0.25">
      <c r="AQ170" s="413"/>
      <c r="AR170" s="414"/>
      <c r="AS170" s="414"/>
      <c r="AT170" s="414"/>
      <c r="AU170" s="414"/>
      <c r="AV170" s="414"/>
      <c r="AW170" s="414"/>
      <c r="AX170" s="414"/>
      <c r="AY170" s="414"/>
      <c r="AZ170" s="414"/>
      <c r="BA170" s="414"/>
      <c r="BB170" s="414"/>
      <c r="BC170" s="414"/>
      <c r="BD170" s="414"/>
      <c r="BE170" s="414"/>
      <c r="BF170" s="415"/>
      <c r="BH170" s="200">
        <v>42</v>
      </c>
      <c r="BI170" s="217">
        <v>23</v>
      </c>
      <c r="BJ170" s="61">
        <v>17</v>
      </c>
      <c r="BK170" s="124" t="s">
        <v>217</v>
      </c>
      <c r="BL170" s="124"/>
      <c r="BM170" s="135" t="s">
        <v>143</v>
      </c>
      <c r="BN170" s="131">
        <v>914</v>
      </c>
      <c r="BO170" s="131">
        <v>954</v>
      </c>
      <c r="BP170" s="131">
        <v>81</v>
      </c>
      <c r="BQ170" s="131">
        <v>97</v>
      </c>
      <c r="BR170" s="131">
        <v>23</v>
      </c>
      <c r="BS170" s="131" t="s">
        <v>718</v>
      </c>
      <c r="BT170" s="131" t="s">
        <v>719</v>
      </c>
      <c r="BU170" s="131">
        <v>1868</v>
      </c>
      <c r="BV170" s="131">
        <v>32</v>
      </c>
      <c r="BW170" s="131" t="s">
        <v>331</v>
      </c>
      <c r="BX170" s="203" t="s">
        <v>331</v>
      </c>
    </row>
    <row r="171" spans="43:76" ht="21" x14ac:dyDescent="0.25">
      <c r="AQ171" s="413"/>
      <c r="AR171" s="414"/>
      <c r="AS171" s="414"/>
      <c r="AT171" s="414"/>
      <c r="AU171" s="414"/>
      <c r="AV171" s="414"/>
      <c r="AW171" s="414"/>
      <c r="AX171" s="414"/>
      <c r="AY171" s="414"/>
      <c r="AZ171" s="414"/>
      <c r="BA171" s="414"/>
      <c r="BB171" s="414"/>
      <c r="BC171" s="414"/>
      <c r="BD171" s="414"/>
      <c r="BE171" s="414"/>
      <c r="BF171" s="415"/>
      <c r="BH171" s="200">
        <v>42</v>
      </c>
      <c r="BI171" s="217">
        <v>24</v>
      </c>
      <c r="BJ171" s="61">
        <v>15</v>
      </c>
      <c r="BK171" s="124" t="s">
        <v>217</v>
      </c>
      <c r="BL171" s="124"/>
      <c r="BM171" s="135" t="s">
        <v>144</v>
      </c>
      <c r="BN171" s="131">
        <v>834</v>
      </c>
      <c r="BO171" s="131">
        <v>873</v>
      </c>
      <c r="BP171" s="131">
        <v>178</v>
      </c>
      <c r="BQ171" s="131">
        <v>74</v>
      </c>
      <c r="BR171" s="131">
        <v>148</v>
      </c>
      <c r="BS171" s="131" t="s">
        <v>720</v>
      </c>
      <c r="BT171" s="131" t="s">
        <v>721</v>
      </c>
      <c r="BU171" s="131">
        <v>1707</v>
      </c>
      <c r="BV171" s="131">
        <v>33</v>
      </c>
      <c r="BW171" s="131" t="s">
        <v>331</v>
      </c>
      <c r="BX171" s="203" t="s">
        <v>331</v>
      </c>
    </row>
    <row r="172" spans="43:76" ht="21" x14ac:dyDescent="0.25">
      <c r="AQ172" s="413"/>
      <c r="AR172" s="414"/>
      <c r="AS172" s="414"/>
      <c r="AT172" s="414"/>
      <c r="AU172" s="414"/>
      <c r="AV172" s="414"/>
      <c r="AW172" s="414"/>
      <c r="AX172" s="414"/>
      <c r="AY172" s="414"/>
      <c r="AZ172" s="414"/>
      <c r="BA172" s="414"/>
      <c r="BB172" s="414"/>
      <c r="BC172" s="414"/>
      <c r="BD172" s="414"/>
      <c r="BE172" s="414"/>
      <c r="BF172" s="415"/>
      <c r="BH172" s="200">
        <v>42</v>
      </c>
      <c r="BI172" s="217">
        <v>25</v>
      </c>
      <c r="BJ172" s="61">
        <v>10</v>
      </c>
      <c r="BK172" s="125"/>
      <c r="BL172" s="125"/>
      <c r="BM172" s="135" t="s">
        <v>145</v>
      </c>
      <c r="BN172" s="131">
        <v>660</v>
      </c>
      <c r="BO172" s="131">
        <v>695</v>
      </c>
      <c r="BP172" s="131">
        <v>252</v>
      </c>
      <c r="BQ172" s="131">
        <v>222</v>
      </c>
      <c r="BR172" s="131">
        <v>161</v>
      </c>
      <c r="BS172" s="131" t="s">
        <v>722</v>
      </c>
      <c r="BT172" s="131" t="s">
        <v>723</v>
      </c>
      <c r="BU172" s="131">
        <v>1355</v>
      </c>
      <c r="BV172" s="131">
        <v>32</v>
      </c>
      <c r="BW172" s="131" t="s">
        <v>331</v>
      </c>
      <c r="BX172" s="203" t="s">
        <v>331</v>
      </c>
    </row>
    <row r="173" spans="43:76" ht="21" x14ac:dyDescent="0.25">
      <c r="AQ173" s="413"/>
      <c r="AR173" s="414"/>
      <c r="AS173" s="414"/>
      <c r="AT173" s="414"/>
      <c r="AU173" s="414"/>
      <c r="AV173" s="414"/>
      <c r="AW173" s="414"/>
      <c r="AX173" s="414"/>
      <c r="AY173" s="414"/>
      <c r="AZ173" s="414"/>
      <c r="BA173" s="414"/>
      <c r="BB173" s="414"/>
      <c r="BC173" s="414"/>
      <c r="BD173" s="414"/>
      <c r="BE173" s="414"/>
      <c r="BF173" s="415"/>
      <c r="BH173" s="200">
        <v>42</v>
      </c>
      <c r="BI173" s="217">
        <v>26</v>
      </c>
      <c r="BJ173" s="61">
        <v>9</v>
      </c>
      <c r="BK173" s="125"/>
      <c r="BL173" s="125"/>
      <c r="BM173" s="135" t="s">
        <v>146</v>
      </c>
      <c r="BN173" s="131">
        <v>408</v>
      </c>
      <c r="BO173" s="131">
        <v>443</v>
      </c>
      <c r="BP173" s="131">
        <v>30</v>
      </c>
      <c r="BQ173" s="131">
        <v>61</v>
      </c>
      <c r="BR173" s="131">
        <v>187</v>
      </c>
      <c r="BS173" s="131" t="s">
        <v>724</v>
      </c>
      <c r="BT173" s="131" t="s">
        <v>725</v>
      </c>
      <c r="BU173" s="131">
        <v>851</v>
      </c>
      <c r="BV173" s="131">
        <v>23</v>
      </c>
      <c r="BW173" s="131" t="s">
        <v>331</v>
      </c>
      <c r="BX173" s="203" t="s">
        <v>331</v>
      </c>
    </row>
    <row r="174" spans="43:76" ht="21" x14ac:dyDescent="0.25">
      <c r="AQ174" s="413"/>
      <c r="AR174" s="414"/>
      <c r="AS174" s="414"/>
      <c r="AT174" s="414"/>
      <c r="AU174" s="414"/>
      <c r="AV174" s="414"/>
      <c r="AW174" s="414"/>
      <c r="AX174" s="414"/>
      <c r="AY174" s="414"/>
      <c r="AZ174" s="414"/>
      <c r="BA174" s="414"/>
      <c r="BB174" s="414"/>
      <c r="BC174" s="414"/>
      <c r="BD174" s="414"/>
      <c r="BE174" s="414"/>
      <c r="BF174" s="415"/>
      <c r="BH174" s="200">
        <v>42</v>
      </c>
      <c r="BI174" s="217">
        <v>27</v>
      </c>
      <c r="BJ174" s="61">
        <v>6</v>
      </c>
      <c r="BK174" s="124" t="s">
        <v>217</v>
      </c>
      <c r="BL174" s="124"/>
      <c r="BM174" s="135" t="s">
        <v>147</v>
      </c>
      <c r="BN174" s="131">
        <v>440</v>
      </c>
      <c r="BO174" s="131">
        <v>473</v>
      </c>
      <c r="BP174" s="131">
        <v>91</v>
      </c>
      <c r="BQ174" s="131">
        <v>248</v>
      </c>
      <c r="BR174" s="131">
        <v>151</v>
      </c>
      <c r="BS174" s="131" t="s">
        <v>726</v>
      </c>
      <c r="BT174" s="131" t="s">
        <v>727</v>
      </c>
      <c r="BU174" s="131">
        <v>913</v>
      </c>
      <c r="BV174" s="131">
        <v>22</v>
      </c>
      <c r="BW174" s="131" t="s">
        <v>331</v>
      </c>
      <c r="BX174" s="203" t="s">
        <v>331</v>
      </c>
    </row>
    <row r="175" spans="43:76" ht="21" x14ac:dyDescent="0.25">
      <c r="AQ175" s="413"/>
      <c r="AR175" s="414"/>
      <c r="AS175" s="414"/>
      <c r="AT175" s="414"/>
      <c r="AU175" s="414"/>
      <c r="AV175" s="414"/>
      <c r="AW175" s="414"/>
      <c r="AX175" s="414"/>
      <c r="AY175" s="414"/>
      <c r="AZ175" s="414"/>
      <c r="BA175" s="414"/>
      <c r="BB175" s="414"/>
      <c r="BC175" s="414"/>
      <c r="BD175" s="414"/>
      <c r="BE175" s="414"/>
      <c r="BF175" s="415"/>
      <c r="BH175" s="200">
        <v>42</v>
      </c>
      <c r="BI175" s="217">
        <v>28</v>
      </c>
      <c r="BJ175" s="61">
        <v>8</v>
      </c>
      <c r="BK175" s="125"/>
      <c r="BL175" s="125"/>
      <c r="BM175" s="135" t="s">
        <v>148</v>
      </c>
      <c r="BN175" s="131">
        <v>346</v>
      </c>
      <c r="BO175" s="131">
        <v>382</v>
      </c>
      <c r="BP175" s="131">
        <v>339</v>
      </c>
      <c r="BQ175" s="131">
        <v>97</v>
      </c>
      <c r="BR175" s="131">
        <v>55</v>
      </c>
      <c r="BS175" s="131" t="s">
        <v>728</v>
      </c>
      <c r="BT175" s="131" t="s">
        <v>729</v>
      </c>
      <c r="BU175" s="131">
        <v>728</v>
      </c>
      <c r="BV175" s="131">
        <v>26</v>
      </c>
      <c r="BW175" s="131">
        <v>382</v>
      </c>
      <c r="BX175" s="203" t="s">
        <v>331</v>
      </c>
    </row>
    <row r="176" spans="43:76" ht="21" x14ac:dyDescent="0.25">
      <c r="AQ176" s="413"/>
      <c r="AR176" s="414"/>
      <c r="AS176" s="414"/>
      <c r="AT176" s="414"/>
      <c r="AU176" s="414"/>
      <c r="AV176" s="414"/>
      <c r="AW176" s="414"/>
      <c r="AX176" s="414"/>
      <c r="AY176" s="414"/>
      <c r="AZ176" s="414"/>
      <c r="BA176" s="414"/>
      <c r="BB176" s="414"/>
      <c r="BC176" s="414"/>
      <c r="BD176" s="414"/>
      <c r="BE176" s="414"/>
      <c r="BF176" s="415"/>
      <c r="BH176" s="200">
        <v>42</v>
      </c>
      <c r="BI176" s="217">
        <v>29</v>
      </c>
      <c r="BJ176" s="61">
        <v>12</v>
      </c>
      <c r="BK176" s="125"/>
      <c r="BL176" s="125"/>
      <c r="BM176" s="135" t="s">
        <v>149</v>
      </c>
      <c r="BN176" s="131">
        <v>680</v>
      </c>
      <c r="BO176" s="131">
        <v>721</v>
      </c>
      <c r="BP176" s="131">
        <v>242</v>
      </c>
      <c r="BQ176" s="131">
        <v>152</v>
      </c>
      <c r="BR176" s="131">
        <v>47</v>
      </c>
      <c r="BS176" s="131" t="s">
        <v>730</v>
      </c>
      <c r="BT176" s="131" t="s">
        <v>731</v>
      </c>
      <c r="BU176" s="131">
        <v>1401</v>
      </c>
      <c r="BV176" s="131">
        <v>24</v>
      </c>
      <c r="BW176" s="131" t="s">
        <v>331</v>
      </c>
      <c r="BX176" s="203" t="s">
        <v>331</v>
      </c>
    </row>
    <row r="177" spans="43:76" ht="21" x14ac:dyDescent="0.25">
      <c r="AQ177" s="413"/>
      <c r="AR177" s="414"/>
      <c r="AS177" s="414"/>
      <c r="AT177" s="414"/>
      <c r="AU177" s="414"/>
      <c r="AV177" s="414"/>
      <c r="AW177" s="414"/>
      <c r="AX177" s="414"/>
      <c r="AY177" s="414"/>
      <c r="AZ177" s="414"/>
      <c r="BA177" s="414"/>
      <c r="BB177" s="414"/>
      <c r="BC177" s="414"/>
      <c r="BD177" s="414"/>
      <c r="BE177" s="414"/>
      <c r="BF177" s="415"/>
      <c r="BH177" s="200">
        <v>42</v>
      </c>
      <c r="BI177" s="217">
        <v>30</v>
      </c>
      <c r="BJ177" s="61">
        <v>9</v>
      </c>
      <c r="BK177" s="125"/>
      <c r="BL177" s="125"/>
      <c r="BM177" s="135" t="s">
        <v>150</v>
      </c>
      <c r="BN177" s="131">
        <v>440</v>
      </c>
      <c r="BO177" s="131">
        <v>479</v>
      </c>
      <c r="BP177" s="131">
        <v>90</v>
      </c>
      <c r="BQ177" s="131">
        <v>105</v>
      </c>
      <c r="BR177" s="131">
        <v>70</v>
      </c>
      <c r="BS177" s="131" t="s">
        <v>732</v>
      </c>
      <c r="BT177" s="131" t="s">
        <v>733</v>
      </c>
      <c r="BU177" s="131">
        <v>919</v>
      </c>
      <c r="BV177" s="131">
        <v>28</v>
      </c>
      <c r="BW177" s="131" t="s">
        <v>331</v>
      </c>
      <c r="BX177" s="203" t="s">
        <v>331</v>
      </c>
    </row>
    <row r="178" spans="43:76" ht="21" x14ac:dyDescent="0.25">
      <c r="AQ178" s="413"/>
      <c r="AR178" s="414"/>
      <c r="AS178" s="414"/>
      <c r="AT178" s="414"/>
      <c r="AU178" s="414"/>
      <c r="AV178" s="414"/>
      <c r="AW178" s="414"/>
      <c r="AX178" s="414"/>
      <c r="AY178" s="414"/>
      <c r="AZ178" s="414"/>
      <c r="BA178" s="414"/>
      <c r="BB178" s="414"/>
      <c r="BC178" s="414"/>
      <c r="BD178" s="414"/>
      <c r="BE178" s="414"/>
      <c r="BF178" s="415"/>
      <c r="BH178" s="200">
        <v>42</v>
      </c>
      <c r="BI178" s="217">
        <v>31</v>
      </c>
      <c r="BJ178" s="61">
        <v>8</v>
      </c>
      <c r="BK178" s="124" t="s">
        <v>217</v>
      </c>
      <c r="BL178" s="124"/>
      <c r="BM178" s="135" t="s">
        <v>151</v>
      </c>
      <c r="BN178" s="131">
        <v>350</v>
      </c>
      <c r="BO178" s="131">
        <v>389</v>
      </c>
      <c r="BP178" s="131">
        <v>195</v>
      </c>
      <c r="BQ178" s="131">
        <v>175</v>
      </c>
      <c r="BR178" s="131">
        <v>10</v>
      </c>
      <c r="BS178" s="131" t="s">
        <v>734</v>
      </c>
      <c r="BT178" s="131" t="s">
        <v>735</v>
      </c>
      <c r="BU178" s="131">
        <v>739</v>
      </c>
      <c r="BV178" s="131">
        <v>28</v>
      </c>
      <c r="BW178" s="131" t="s">
        <v>331</v>
      </c>
      <c r="BX178" s="203" t="s">
        <v>331</v>
      </c>
    </row>
    <row r="179" spans="43:76" ht="21.75" thickBot="1" x14ac:dyDescent="0.3">
      <c r="AQ179" s="416"/>
      <c r="AR179" s="417"/>
      <c r="AS179" s="417"/>
      <c r="AT179" s="417"/>
      <c r="AU179" s="417"/>
      <c r="AV179" s="417"/>
      <c r="AW179" s="417"/>
      <c r="AX179" s="417"/>
      <c r="AY179" s="417"/>
      <c r="AZ179" s="417"/>
      <c r="BA179" s="417"/>
      <c r="BB179" s="417"/>
      <c r="BC179" s="417"/>
      <c r="BD179" s="417"/>
      <c r="BE179" s="417"/>
      <c r="BF179" s="418"/>
      <c r="BH179" s="200">
        <v>42</v>
      </c>
      <c r="BI179" s="217">
        <v>32</v>
      </c>
      <c r="BJ179" s="61">
        <v>4</v>
      </c>
      <c r="BK179" s="125"/>
      <c r="BL179" s="125"/>
      <c r="BM179" s="135" t="s">
        <v>152</v>
      </c>
      <c r="BN179" s="131">
        <v>158</v>
      </c>
      <c r="BO179" s="131">
        <v>194</v>
      </c>
      <c r="BP179" s="131">
        <v>20</v>
      </c>
      <c r="BQ179" s="131">
        <v>185</v>
      </c>
      <c r="BR179" s="131">
        <v>39</v>
      </c>
      <c r="BS179" s="131" t="s">
        <v>736</v>
      </c>
      <c r="BT179" s="131" t="s">
        <v>737</v>
      </c>
      <c r="BU179" s="131">
        <v>352</v>
      </c>
      <c r="BV179" s="131">
        <v>28</v>
      </c>
      <c r="BW179" s="131" t="s">
        <v>331</v>
      </c>
      <c r="BX179" s="203" t="s">
        <v>331</v>
      </c>
    </row>
    <row r="180" spans="43:76" ht="24" thickBot="1" x14ac:dyDescent="0.3">
      <c r="AQ180" s="223" t="s">
        <v>331</v>
      </c>
      <c r="AR180" s="224"/>
      <c r="AS180" s="224"/>
      <c r="AT180" s="224"/>
      <c r="AU180" s="224"/>
      <c r="AV180" s="224"/>
      <c r="AW180" s="224"/>
      <c r="AX180" s="224"/>
      <c r="AY180" s="224"/>
      <c r="AZ180" s="224"/>
      <c r="BA180" s="224"/>
      <c r="BB180" s="224"/>
      <c r="BC180" s="224"/>
      <c r="BD180" s="224"/>
      <c r="BE180" s="224"/>
      <c r="BF180" s="225"/>
      <c r="BH180" s="200">
        <v>42</v>
      </c>
      <c r="BI180" s="217">
        <v>33</v>
      </c>
      <c r="BJ180" s="61">
        <v>3</v>
      </c>
      <c r="BK180" s="125"/>
      <c r="BL180" s="125"/>
      <c r="BM180" s="135" t="s">
        <v>153</v>
      </c>
      <c r="BN180" s="131">
        <v>138</v>
      </c>
      <c r="BO180" s="131">
        <v>174</v>
      </c>
      <c r="BP180" s="131">
        <v>205</v>
      </c>
      <c r="BQ180" s="131">
        <v>146</v>
      </c>
      <c r="BR180" s="131">
        <v>121</v>
      </c>
      <c r="BS180" s="131" t="s">
        <v>738</v>
      </c>
      <c r="BT180" s="131" t="s">
        <v>739</v>
      </c>
      <c r="BU180" s="131">
        <v>312</v>
      </c>
      <c r="BV180" s="131">
        <v>24</v>
      </c>
      <c r="BW180" s="131" t="s">
        <v>331</v>
      </c>
      <c r="BX180" s="203" t="s">
        <v>331</v>
      </c>
    </row>
    <row r="181" spans="43:76" ht="24" thickBot="1" x14ac:dyDescent="0.3">
      <c r="AQ181" s="223" t="s">
        <v>361</v>
      </c>
      <c r="AR181" s="224"/>
      <c r="AS181" s="224"/>
      <c r="AT181" s="224"/>
      <c r="AU181" s="224"/>
      <c r="AV181" s="224"/>
      <c r="AW181" s="224"/>
      <c r="AX181" s="224"/>
      <c r="AY181" s="224"/>
      <c r="AZ181" s="224"/>
      <c r="BA181" s="224"/>
      <c r="BB181" s="224"/>
      <c r="BC181" s="224"/>
      <c r="BD181" s="224"/>
      <c r="BE181" s="224"/>
      <c r="BF181" s="225"/>
      <c r="BH181" s="200">
        <v>42</v>
      </c>
      <c r="BI181" s="217">
        <v>34</v>
      </c>
      <c r="BJ181" s="61">
        <v>5</v>
      </c>
      <c r="BK181" s="125"/>
      <c r="BL181" s="125"/>
      <c r="BM181" s="135" t="s">
        <v>154</v>
      </c>
      <c r="BN181" s="131">
        <v>340</v>
      </c>
      <c r="BO181" s="131">
        <v>379</v>
      </c>
      <c r="BP181" s="131">
        <v>59</v>
      </c>
      <c r="BQ181" s="131">
        <v>267</v>
      </c>
      <c r="BR181" s="131">
        <v>116</v>
      </c>
      <c r="BS181" s="131" t="s">
        <v>740</v>
      </c>
      <c r="BT181" s="131" t="s">
        <v>741</v>
      </c>
      <c r="BU181" s="131">
        <v>719</v>
      </c>
      <c r="BV181" s="131">
        <v>26</v>
      </c>
      <c r="BW181" s="131" t="s">
        <v>331</v>
      </c>
      <c r="BX181" s="203" t="s">
        <v>331</v>
      </c>
    </row>
    <row r="182" spans="43:76" ht="23.25" x14ac:dyDescent="0.25">
      <c r="AQ182" s="123"/>
      <c r="AR182" s="123"/>
      <c r="AS182" s="123"/>
      <c r="AT182" s="123"/>
      <c r="AU182" s="123"/>
      <c r="AV182" s="123"/>
      <c r="AW182" s="123"/>
      <c r="AX182" s="123"/>
      <c r="AY182" s="123"/>
      <c r="AZ182" s="123"/>
      <c r="BA182" s="123"/>
      <c r="BB182" s="123"/>
      <c r="BC182" s="123"/>
      <c r="BD182" s="123"/>
      <c r="BE182" s="123"/>
      <c r="BF182" s="123"/>
      <c r="BH182" s="200">
        <v>42</v>
      </c>
      <c r="BI182" s="217">
        <v>35</v>
      </c>
      <c r="BJ182" s="61">
        <v>7</v>
      </c>
      <c r="BK182" s="125"/>
      <c r="BL182" s="125"/>
      <c r="BM182" s="135" t="s">
        <v>155</v>
      </c>
      <c r="BN182" s="131">
        <v>278</v>
      </c>
      <c r="BO182" s="131">
        <v>320</v>
      </c>
      <c r="BP182" s="131">
        <v>326</v>
      </c>
      <c r="BQ182" s="131">
        <v>151</v>
      </c>
      <c r="BR182" s="131">
        <v>67</v>
      </c>
      <c r="BS182" s="131" t="s">
        <v>742</v>
      </c>
      <c r="BT182" s="131" t="s">
        <v>743</v>
      </c>
      <c r="BU182" s="131">
        <v>598</v>
      </c>
      <c r="BV182" s="131">
        <v>22</v>
      </c>
      <c r="BW182" s="131">
        <v>320</v>
      </c>
      <c r="BX182" s="203" t="s">
        <v>331</v>
      </c>
    </row>
    <row r="183" spans="43:76" ht="21" x14ac:dyDescent="0.25">
      <c r="AQ183" s="232" t="s">
        <v>311</v>
      </c>
      <c r="AR183" s="232"/>
      <c r="AS183" s="232"/>
      <c r="AT183" s="232"/>
      <c r="AU183" s="232"/>
      <c r="AV183" s="232"/>
      <c r="AW183" s="232"/>
      <c r="AX183" s="232"/>
      <c r="AY183" s="232"/>
      <c r="AZ183" s="232"/>
      <c r="BA183" s="232"/>
      <c r="BB183" s="232"/>
      <c r="BC183" s="232"/>
      <c r="BD183" s="232"/>
      <c r="BE183" s="232"/>
      <c r="BF183" s="232"/>
      <c r="BH183" s="200">
        <v>42</v>
      </c>
      <c r="BI183" s="217">
        <v>36</v>
      </c>
      <c r="BJ183" s="61">
        <v>12</v>
      </c>
      <c r="BK183" s="124" t="s">
        <v>217</v>
      </c>
      <c r="BL183" s="124"/>
      <c r="BM183" s="135" t="s">
        <v>156</v>
      </c>
      <c r="BN183" s="131">
        <v>598</v>
      </c>
      <c r="BO183" s="131">
        <v>646</v>
      </c>
      <c r="BP183" s="131">
        <v>477</v>
      </c>
      <c r="BQ183" s="131">
        <v>84</v>
      </c>
      <c r="BR183" s="131">
        <v>36</v>
      </c>
      <c r="BS183" s="131" t="s">
        <v>744</v>
      </c>
      <c r="BT183" s="131" t="s">
        <v>745</v>
      </c>
      <c r="BU183" s="131">
        <v>1244</v>
      </c>
      <c r="BV183" s="131">
        <v>38</v>
      </c>
      <c r="BW183" s="131" t="s">
        <v>331</v>
      </c>
      <c r="BX183" s="203" t="s">
        <v>331</v>
      </c>
    </row>
    <row r="184" spans="43:76" ht="21.75" thickBot="1" x14ac:dyDescent="0.3">
      <c r="AQ184" s="233"/>
      <c r="AR184" s="233"/>
      <c r="AS184" s="233"/>
      <c r="AT184" s="233"/>
      <c r="AU184" s="233"/>
      <c r="AV184" s="233"/>
      <c r="AW184" s="233"/>
      <c r="AX184" s="233"/>
      <c r="AY184" s="233"/>
      <c r="AZ184" s="233"/>
      <c r="BA184" s="233"/>
      <c r="BB184" s="233"/>
      <c r="BC184" s="233"/>
      <c r="BD184" s="233"/>
      <c r="BE184" s="233"/>
      <c r="BF184" s="233"/>
      <c r="BH184" s="200">
        <v>42</v>
      </c>
      <c r="BI184" s="217">
        <v>37</v>
      </c>
      <c r="BJ184" s="61">
        <v>4</v>
      </c>
      <c r="BK184" s="125"/>
      <c r="BL184" s="125"/>
      <c r="BM184" s="135" t="s">
        <v>89</v>
      </c>
      <c r="BN184" s="131">
        <v>128</v>
      </c>
      <c r="BO184" s="131">
        <v>169</v>
      </c>
      <c r="BP184" s="131">
        <v>561</v>
      </c>
      <c r="BQ184" s="131">
        <v>48</v>
      </c>
      <c r="BR184" s="131">
        <v>237</v>
      </c>
      <c r="BS184" s="131" t="s">
        <v>746</v>
      </c>
      <c r="BT184" s="131" t="s">
        <v>747</v>
      </c>
      <c r="BU184" s="131">
        <v>297</v>
      </c>
      <c r="BV184" s="131">
        <v>27</v>
      </c>
      <c r="BW184" s="131" t="s">
        <v>331</v>
      </c>
      <c r="BX184" s="203" t="s">
        <v>331</v>
      </c>
    </row>
    <row r="185" spans="43:76" ht="24" thickBot="1" x14ac:dyDescent="0.3">
      <c r="AQ185" s="245" t="s">
        <v>748</v>
      </c>
      <c r="AR185" s="245"/>
      <c r="AS185" s="245"/>
      <c r="AT185" s="245"/>
      <c r="AU185" s="245"/>
      <c r="AV185" s="245"/>
      <c r="AW185" s="245"/>
      <c r="AX185" s="245"/>
      <c r="AY185" s="245"/>
      <c r="AZ185" s="245"/>
      <c r="BA185" s="245"/>
      <c r="BB185" s="245"/>
      <c r="BC185" s="245"/>
      <c r="BD185" s="245"/>
      <c r="BE185" s="245"/>
      <c r="BF185" s="245"/>
      <c r="BH185" s="200">
        <v>42</v>
      </c>
      <c r="BI185" s="217">
        <v>38</v>
      </c>
      <c r="BJ185" s="61">
        <v>12</v>
      </c>
      <c r="BK185" s="125"/>
      <c r="BL185" s="125"/>
      <c r="BM185" s="135" t="s">
        <v>157</v>
      </c>
      <c r="BN185" s="131">
        <v>680</v>
      </c>
      <c r="BO185" s="131">
        <v>730</v>
      </c>
      <c r="BP185" s="131">
        <v>609</v>
      </c>
      <c r="BQ185" s="131">
        <v>285</v>
      </c>
      <c r="BR185" s="131">
        <v>35</v>
      </c>
      <c r="BS185" s="131" t="s">
        <v>749</v>
      </c>
      <c r="BT185" s="131" t="s">
        <v>750</v>
      </c>
      <c r="BU185" s="131">
        <v>1410</v>
      </c>
      <c r="BV185" s="131">
        <v>24</v>
      </c>
      <c r="BW185" s="131" t="s">
        <v>331</v>
      </c>
      <c r="BX185" s="203">
        <v>730</v>
      </c>
    </row>
    <row r="186" spans="43:76" ht="21.75" thickBot="1" x14ac:dyDescent="0.3">
      <c r="AQ186" s="344" t="s">
        <v>707</v>
      </c>
      <c r="AR186" s="344"/>
      <c r="AS186" s="344"/>
      <c r="AT186" s="344"/>
      <c r="AU186" s="344"/>
      <c r="AV186" s="344"/>
      <c r="AW186" s="344"/>
      <c r="AX186" s="344"/>
      <c r="AY186" s="344"/>
      <c r="AZ186" s="344"/>
      <c r="BA186" s="344"/>
      <c r="BB186" s="344"/>
      <c r="BC186" s="344"/>
      <c r="BD186" s="344"/>
      <c r="BE186" s="344"/>
      <c r="BF186" s="344"/>
      <c r="BH186" s="200">
        <v>42</v>
      </c>
      <c r="BI186" s="217">
        <v>39</v>
      </c>
      <c r="BJ186" s="61">
        <v>2</v>
      </c>
      <c r="BK186" s="125"/>
      <c r="BL186" s="125"/>
      <c r="BM186" s="135" t="s">
        <v>60</v>
      </c>
      <c r="BN186" s="131">
        <v>80</v>
      </c>
      <c r="BO186" s="131">
        <v>121</v>
      </c>
      <c r="BP186" s="131">
        <v>324</v>
      </c>
      <c r="BQ186" s="131">
        <v>320</v>
      </c>
      <c r="BR186" s="131">
        <v>193</v>
      </c>
      <c r="BS186" s="131" t="s">
        <v>751</v>
      </c>
      <c r="BT186" s="131" t="s">
        <v>752</v>
      </c>
      <c r="BU186" s="131">
        <v>201</v>
      </c>
      <c r="BV186" s="131">
        <v>12</v>
      </c>
      <c r="BW186" s="131" t="s">
        <v>331</v>
      </c>
      <c r="BX186" s="203" t="s">
        <v>331</v>
      </c>
    </row>
    <row r="187" spans="43:76" ht="21" x14ac:dyDescent="0.25">
      <c r="AQ187" s="370" t="s">
        <v>302</v>
      </c>
      <c r="AR187" s="371"/>
      <c r="AS187" s="371"/>
      <c r="AT187" s="371"/>
      <c r="AU187" s="371"/>
      <c r="AV187" s="371"/>
      <c r="AW187" s="371"/>
      <c r="AX187" s="371"/>
      <c r="AY187" s="371"/>
      <c r="AZ187" s="371"/>
      <c r="BA187" s="371"/>
      <c r="BB187" s="371"/>
      <c r="BC187" s="371"/>
      <c r="BD187" s="371"/>
      <c r="BE187" s="371"/>
      <c r="BF187" s="372"/>
      <c r="BH187" s="200">
        <v>42</v>
      </c>
      <c r="BI187" s="217">
        <v>40</v>
      </c>
      <c r="BJ187" s="61">
        <v>9</v>
      </c>
      <c r="BK187" s="124" t="s">
        <v>217</v>
      </c>
      <c r="BL187" s="124"/>
      <c r="BM187" s="135" t="s">
        <v>158</v>
      </c>
      <c r="BN187" s="131">
        <v>396</v>
      </c>
      <c r="BO187" s="131">
        <v>445</v>
      </c>
      <c r="BP187" s="131">
        <v>4</v>
      </c>
      <c r="BQ187" s="131">
        <v>127</v>
      </c>
      <c r="BR187" s="131">
        <v>44</v>
      </c>
      <c r="BS187" s="131" t="s">
        <v>753</v>
      </c>
      <c r="BT187" s="131" t="s">
        <v>754</v>
      </c>
      <c r="BU187" s="131">
        <v>841</v>
      </c>
      <c r="BV187" s="131">
        <v>31</v>
      </c>
      <c r="BW187" s="131" t="s">
        <v>331</v>
      </c>
      <c r="BX187" s="203" t="s">
        <v>331</v>
      </c>
    </row>
    <row r="188" spans="43:76" ht="21" x14ac:dyDescent="0.25">
      <c r="AQ188" s="373"/>
      <c r="AR188" s="374"/>
      <c r="AS188" s="374"/>
      <c r="AT188" s="374"/>
      <c r="AU188" s="374"/>
      <c r="AV188" s="374"/>
      <c r="AW188" s="374"/>
      <c r="AX188" s="374"/>
      <c r="AY188" s="374"/>
      <c r="AZ188" s="374"/>
      <c r="BA188" s="374"/>
      <c r="BB188" s="374"/>
      <c r="BC188" s="374"/>
      <c r="BD188" s="374"/>
      <c r="BE188" s="374"/>
      <c r="BF188" s="375"/>
      <c r="BH188" s="200">
        <v>42</v>
      </c>
      <c r="BI188" s="217">
        <v>41</v>
      </c>
      <c r="BJ188" s="61">
        <v>8</v>
      </c>
      <c r="BK188" s="125"/>
      <c r="BL188" s="125"/>
      <c r="BM188" s="135" t="s">
        <v>159</v>
      </c>
      <c r="BN188" s="131">
        <v>400</v>
      </c>
      <c r="BO188" s="131">
        <v>449</v>
      </c>
      <c r="BP188" s="131">
        <v>131</v>
      </c>
      <c r="BQ188" s="131">
        <v>171</v>
      </c>
      <c r="BR188" s="131">
        <v>75</v>
      </c>
      <c r="BS188" s="131" t="s">
        <v>755</v>
      </c>
      <c r="BT188" s="131" t="s">
        <v>756</v>
      </c>
      <c r="BU188" s="131">
        <v>849</v>
      </c>
      <c r="BV188" s="131">
        <v>21</v>
      </c>
      <c r="BW188" s="131" t="s">
        <v>331</v>
      </c>
      <c r="BX188" s="203" t="s">
        <v>331</v>
      </c>
    </row>
    <row r="189" spans="43:76" ht="21" x14ac:dyDescent="0.25">
      <c r="AQ189" s="373"/>
      <c r="AR189" s="374"/>
      <c r="AS189" s="374"/>
      <c r="AT189" s="374"/>
      <c r="AU189" s="374"/>
      <c r="AV189" s="374"/>
      <c r="AW189" s="374"/>
      <c r="AX189" s="374"/>
      <c r="AY189" s="374"/>
      <c r="AZ189" s="374"/>
      <c r="BA189" s="374"/>
      <c r="BB189" s="374"/>
      <c r="BC189" s="374"/>
      <c r="BD189" s="374"/>
      <c r="BE189" s="374"/>
      <c r="BF189" s="375"/>
      <c r="BH189" s="200">
        <v>42</v>
      </c>
      <c r="BI189" s="217">
        <v>42</v>
      </c>
      <c r="BJ189" s="61">
        <v>10</v>
      </c>
      <c r="BK189" s="125"/>
      <c r="BL189" s="125"/>
      <c r="BM189" s="135" t="s">
        <v>160</v>
      </c>
      <c r="BN189" s="131">
        <v>528</v>
      </c>
      <c r="BO189" s="131">
        <v>580</v>
      </c>
      <c r="BP189" s="131">
        <v>302</v>
      </c>
      <c r="BQ189" s="131">
        <v>96</v>
      </c>
      <c r="BR189" s="131">
        <v>96</v>
      </c>
      <c r="BS189" s="131" t="s">
        <v>757</v>
      </c>
      <c r="BT189" s="131" t="s">
        <v>758</v>
      </c>
      <c r="BU189" s="131">
        <v>1108</v>
      </c>
      <c r="BV189" s="131">
        <v>28</v>
      </c>
      <c r="BW189" s="131">
        <v>580</v>
      </c>
      <c r="BX189" s="203" t="s">
        <v>331</v>
      </c>
    </row>
    <row r="190" spans="43:76" ht="21" x14ac:dyDescent="0.25">
      <c r="AQ190" s="373"/>
      <c r="AR190" s="374"/>
      <c r="AS190" s="374"/>
      <c r="AT190" s="374"/>
      <c r="AU190" s="374"/>
      <c r="AV190" s="374"/>
      <c r="AW190" s="374"/>
      <c r="AX190" s="374"/>
      <c r="AY190" s="374"/>
      <c r="AZ190" s="374"/>
      <c r="BA190" s="374"/>
      <c r="BB190" s="374"/>
      <c r="BC190" s="374"/>
      <c r="BD190" s="374"/>
      <c r="BE190" s="374"/>
      <c r="BF190" s="375"/>
      <c r="BH190" s="200">
        <v>42</v>
      </c>
      <c r="BI190" s="217">
        <v>43</v>
      </c>
      <c r="BJ190" s="61">
        <v>5</v>
      </c>
      <c r="BK190" s="125"/>
      <c r="BL190" s="125"/>
      <c r="BM190" s="135" t="s">
        <v>161</v>
      </c>
      <c r="BN190" s="131">
        <v>230</v>
      </c>
      <c r="BO190" s="131">
        <v>278</v>
      </c>
      <c r="BP190" s="131">
        <v>398</v>
      </c>
      <c r="BQ190" s="131">
        <v>192</v>
      </c>
      <c r="BR190" s="131">
        <v>49</v>
      </c>
      <c r="BS190" s="131" t="s">
        <v>759</v>
      </c>
      <c r="BT190" s="131" t="s">
        <v>760</v>
      </c>
      <c r="BU190" s="131">
        <v>508</v>
      </c>
      <c r="BV190" s="131">
        <v>22</v>
      </c>
      <c r="BW190" s="131" t="s">
        <v>331</v>
      </c>
      <c r="BX190" s="203" t="s">
        <v>331</v>
      </c>
    </row>
    <row r="191" spans="43:76" ht="21" x14ac:dyDescent="0.25">
      <c r="AQ191" s="373"/>
      <c r="AR191" s="374"/>
      <c r="AS191" s="374"/>
      <c r="AT191" s="374"/>
      <c r="AU191" s="374"/>
      <c r="AV191" s="374"/>
      <c r="AW191" s="374"/>
      <c r="AX191" s="374"/>
      <c r="AY191" s="374"/>
      <c r="AZ191" s="374"/>
      <c r="BA191" s="374"/>
      <c r="BB191" s="374"/>
      <c r="BC191" s="374"/>
      <c r="BD191" s="374"/>
      <c r="BE191" s="374"/>
      <c r="BF191" s="375"/>
      <c r="BH191" s="200">
        <v>42</v>
      </c>
      <c r="BI191" s="217">
        <v>44</v>
      </c>
      <c r="BJ191" s="61">
        <v>12</v>
      </c>
      <c r="BK191" s="124" t="s">
        <v>217</v>
      </c>
      <c r="BL191" s="124"/>
      <c r="BM191" s="135" t="s">
        <v>162</v>
      </c>
      <c r="BN191" s="131">
        <v>620</v>
      </c>
      <c r="BO191" s="131">
        <v>676</v>
      </c>
      <c r="BP191" s="131">
        <v>590</v>
      </c>
      <c r="BQ191" s="131">
        <v>241</v>
      </c>
      <c r="BR191" s="131">
        <v>283</v>
      </c>
      <c r="BS191" s="131" t="s">
        <v>761</v>
      </c>
      <c r="BT191" s="131" t="s">
        <v>762</v>
      </c>
      <c r="BU191" s="131">
        <v>1296</v>
      </c>
      <c r="BV191" s="131">
        <v>27</v>
      </c>
      <c r="BW191" s="131" t="s">
        <v>331</v>
      </c>
      <c r="BX191" s="203" t="s">
        <v>331</v>
      </c>
    </row>
    <row r="192" spans="43:76" ht="39" x14ac:dyDescent="0.25">
      <c r="AQ192" s="373"/>
      <c r="AR192" s="374"/>
      <c r="AS192" s="374"/>
      <c r="AT192" s="374"/>
      <c r="AU192" s="374"/>
      <c r="AV192" s="374"/>
      <c r="AW192" s="374"/>
      <c r="AX192" s="374"/>
      <c r="AY192" s="374"/>
      <c r="AZ192" s="374"/>
      <c r="BA192" s="374"/>
      <c r="BB192" s="374"/>
      <c r="BC192" s="374"/>
      <c r="BD192" s="374"/>
      <c r="BE192" s="374"/>
      <c r="BF192" s="375"/>
      <c r="BH192" s="200">
        <v>42</v>
      </c>
      <c r="BI192" s="217">
        <v>45</v>
      </c>
      <c r="BJ192" s="61">
        <v>21</v>
      </c>
      <c r="BK192" s="125"/>
      <c r="BL192" s="125"/>
      <c r="BM192" s="135" t="s">
        <v>163</v>
      </c>
      <c r="BN192" s="131">
        <v>1200</v>
      </c>
      <c r="BO192" s="131">
        <v>1266</v>
      </c>
      <c r="BP192" s="131">
        <v>831</v>
      </c>
      <c r="BQ192" s="131">
        <v>524</v>
      </c>
      <c r="BR192" s="131">
        <v>511</v>
      </c>
      <c r="BS192" s="131" t="s">
        <v>763</v>
      </c>
      <c r="BT192" s="131" t="s">
        <v>764</v>
      </c>
      <c r="BU192" s="131">
        <v>2466</v>
      </c>
      <c r="BV192" s="131">
        <v>18</v>
      </c>
      <c r="BW192" s="131" t="s">
        <v>331</v>
      </c>
      <c r="BX192" s="203" t="s">
        <v>331</v>
      </c>
    </row>
    <row r="193" spans="43:76" ht="21" x14ac:dyDescent="0.25">
      <c r="AQ193" s="373"/>
      <c r="AR193" s="374"/>
      <c r="AS193" s="374"/>
      <c r="AT193" s="374"/>
      <c r="AU193" s="374"/>
      <c r="AV193" s="374"/>
      <c r="AW193" s="374"/>
      <c r="AX193" s="374"/>
      <c r="AY193" s="374"/>
      <c r="AZ193" s="374"/>
      <c r="BA193" s="374"/>
      <c r="BB193" s="374"/>
      <c r="BC193" s="374"/>
      <c r="BD193" s="374"/>
      <c r="BE193" s="374"/>
      <c r="BF193" s="375"/>
      <c r="BH193" s="200">
        <v>42</v>
      </c>
      <c r="BI193" s="217">
        <v>46</v>
      </c>
      <c r="BJ193" s="61">
        <v>9</v>
      </c>
      <c r="BK193" s="124" t="s">
        <v>217</v>
      </c>
      <c r="BL193" s="124"/>
      <c r="BM193" s="135" t="s">
        <v>164</v>
      </c>
      <c r="BN193" s="131">
        <v>380</v>
      </c>
      <c r="BO193" s="131">
        <v>435</v>
      </c>
      <c r="BP193" s="131">
        <v>307</v>
      </c>
      <c r="BQ193" s="131">
        <v>13</v>
      </c>
      <c r="BR193" s="131">
        <v>313</v>
      </c>
      <c r="BS193" s="131" t="s">
        <v>765</v>
      </c>
      <c r="BT193" s="131" t="s">
        <v>766</v>
      </c>
      <c r="BU193" s="131">
        <v>815</v>
      </c>
      <c r="BV193" s="131">
        <v>23</v>
      </c>
      <c r="BW193" s="131" t="s">
        <v>331</v>
      </c>
      <c r="BX193" s="203" t="s">
        <v>331</v>
      </c>
    </row>
    <row r="194" spans="43:76" ht="21" x14ac:dyDescent="0.25">
      <c r="AQ194" s="373"/>
      <c r="AR194" s="374"/>
      <c r="AS194" s="374"/>
      <c r="AT194" s="374"/>
      <c r="AU194" s="374"/>
      <c r="AV194" s="374"/>
      <c r="AW194" s="374"/>
      <c r="AX194" s="374"/>
      <c r="AY194" s="374"/>
      <c r="AZ194" s="374"/>
      <c r="BA194" s="374"/>
      <c r="BB194" s="374"/>
      <c r="BC194" s="374"/>
      <c r="BD194" s="374"/>
      <c r="BE194" s="374"/>
      <c r="BF194" s="375"/>
      <c r="BH194" s="200">
        <v>42</v>
      </c>
      <c r="BI194" s="217">
        <v>47</v>
      </c>
      <c r="BJ194" s="61">
        <v>15</v>
      </c>
      <c r="BK194" s="124" t="s">
        <v>217</v>
      </c>
      <c r="BL194" s="124"/>
      <c r="BM194" s="135" t="s">
        <v>165</v>
      </c>
      <c r="BN194" s="131">
        <v>680</v>
      </c>
      <c r="BO194" s="131">
        <v>742</v>
      </c>
      <c r="BP194" s="131">
        <v>320</v>
      </c>
      <c r="BQ194" s="131">
        <v>326</v>
      </c>
      <c r="BR194" s="131">
        <v>107</v>
      </c>
      <c r="BS194" s="131" t="s">
        <v>767</v>
      </c>
      <c r="BT194" s="131" t="s">
        <v>768</v>
      </c>
      <c r="BU194" s="131">
        <v>1422</v>
      </c>
      <c r="BV194" s="131">
        <v>27</v>
      </c>
      <c r="BW194" s="131" t="s">
        <v>331</v>
      </c>
      <c r="BX194" s="203" t="s">
        <v>331</v>
      </c>
    </row>
    <row r="195" spans="43:76" ht="39" x14ac:dyDescent="0.25">
      <c r="AQ195" s="373"/>
      <c r="AR195" s="374"/>
      <c r="AS195" s="374"/>
      <c r="AT195" s="374"/>
      <c r="AU195" s="374"/>
      <c r="AV195" s="374"/>
      <c r="AW195" s="374"/>
      <c r="AX195" s="374"/>
      <c r="AY195" s="374"/>
      <c r="AZ195" s="374"/>
      <c r="BA195" s="374"/>
      <c r="BB195" s="374"/>
      <c r="BC195" s="374"/>
      <c r="BD195" s="374"/>
      <c r="BE195" s="374"/>
      <c r="BF195" s="375"/>
      <c r="BH195" s="200">
        <v>42</v>
      </c>
      <c r="BI195" s="217">
        <v>48</v>
      </c>
      <c r="BJ195" s="61">
        <v>20</v>
      </c>
      <c r="BK195" s="125"/>
      <c r="BL195" s="125"/>
      <c r="BM195" s="135" t="s">
        <v>166</v>
      </c>
      <c r="BN195" s="131">
        <v>994</v>
      </c>
      <c r="BO195" s="131">
        <v>1062</v>
      </c>
      <c r="BP195" s="131">
        <v>646</v>
      </c>
      <c r="BQ195" s="131">
        <v>433</v>
      </c>
      <c r="BR195" s="131">
        <v>364</v>
      </c>
      <c r="BS195" s="131" t="s">
        <v>769</v>
      </c>
      <c r="BT195" s="131" t="s">
        <v>770</v>
      </c>
      <c r="BU195" s="131">
        <v>2056</v>
      </c>
      <c r="BV195" s="131">
        <v>31</v>
      </c>
      <c r="BW195" s="131" t="s">
        <v>331</v>
      </c>
      <c r="BX195" s="203" t="s">
        <v>331</v>
      </c>
    </row>
    <row r="196" spans="43:76" ht="21" x14ac:dyDescent="0.25">
      <c r="AQ196" s="373"/>
      <c r="AR196" s="374"/>
      <c r="AS196" s="374"/>
      <c r="AT196" s="374"/>
      <c r="AU196" s="374"/>
      <c r="AV196" s="374"/>
      <c r="AW196" s="374"/>
      <c r="AX196" s="374"/>
      <c r="AY196" s="374"/>
      <c r="AZ196" s="374"/>
      <c r="BA196" s="374"/>
      <c r="BB196" s="374"/>
      <c r="BC196" s="374"/>
      <c r="BD196" s="374"/>
      <c r="BE196" s="374"/>
      <c r="BF196" s="375"/>
      <c r="BH196" s="200">
        <v>42</v>
      </c>
      <c r="BI196" s="217">
        <v>49</v>
      </c>
      <c r="BJ196" s="61">
        <v>7</v>
      </c>
      <c r="BK196" s="126"/>
      <c r="BL196" s="126" t="s">
        <v>218</v>
      </c>
      <c r="BM196" s="135" t="s">
        <v>167</v>
      </c>
      <c r="BN196" s="131">
        <v>360</v>
      </c>
      <c r="BO196" s="131">
        <v>416</v>
      </c>
      <c r="BP196" s="131">
        <v>213</v>
      </c>
      <c r="BQ196" s="131">
        <v>69</v>
      </c>
      <c r="BR196" s="131">
        <v>45</v>
      </c>
      <c r="BS196" s="131" t="s">
        <v>771</v>
      </c>
      <c r="BT196" s="131" t="s">
        <v>772</v>
      </c>
      <c r="BU196" s="131">
        <v>776</v>
      </c>
      <c r="BV196" s="131">
        <v>20</v>
      </c>
      <c r="BW196" s="131">
        <v>416</v>
      </c>
      <c r="BX196" s="203" t="s">
        <v>331</v>
      </c>
    </row>
    <row r="197" spans="43:76" ht="21" x14ac:dyDescent="0.25">
      <c r="AQ197" s="373"/>
      <c r="AR197" s="374"/>
      <c r="AS197" s="374"/>
      <c r="AT197" s="374"/>
      <c r="AU197" s="374"/>
      <c r="AV197" s="374"/>
      <c r="AW197" s="374"/>
      <c r="AX197" s="374"/>
      <c r="AY197" s="374"/>
      <c r="AZ197" s="374"/>
      <c r="BA197" s="374"/>
      <c r="BB197" s="374"/>
      <c r="BC197" s="374"/>
      <c r="BD197" s="374"/>
      <c r="BE197" s="374"/>
      <c r="BF197" s="375"/>
      <c r="BH197" s="200">
        <v>42</v>
      </c>
      <c r="BI197" s="217">
        <v>50</v>
      </c>
      <c r="BJ197" s="61">
        <v>9</v>
      </c>
      <c r="BK197" s="125"/>
      <c r="BL197" s="125"/>
      <c r="BM197" s="135" t="s">
        <v>168</v>
      </c>
      <c r="BN197" s="131">
        <v>570</v>
      </c>
      <c r="BO197" s="131">
        <v>629</v>
      </c>
      <c r="BP197" s="131">
        <v>144</v>
      </c>
      <c r="BQ197" s="131">
        <v>114</v>
      </c>
      <c r="BR197" s="131">
        <v>93</v>
      </c>
      <c r="BS197" s="131" t="s">
        <v>773</v>
      </c>
      <c r="BT197" s="131" t="s">
        <v>774</v>
      </c>
      <c r="BU197" s="131">
        <v>1199</v>
      </c>
      <c r="BV197" s="131">
        <v>29</v>
      </c>
      <c r="BW197" s="131" t="s">
        <v>331</v>
      </c>
      <c r="BX197" s="203" t="s">
        <v>331</v>
      </c>
    </row>
    <row r="198" spans="43:76" ht="21" x14ac:dyDescent="0.25">
      <c r="AQ198" s="373"/>
      <c r="AR198" s="374"/>
      <c r="AS198" s="374"/>
      <c r="AT198" s="374"/>
      <c r="AU198" s="374"/>
      <c r="AV198" s="374"/>
      <c r="AW198" s="374"/>
      <c r="AX198" s="374"/>
      <c r="AY198" s="374"/>
      <c r="AZ198" s="374"/>
      <c r="BA198" s="374"/>
      <c r="BB198" s="374"/>
      <c r="BC198" s="374"/>
      <c r="BD198" s="374"/>
      <c r="BE198" s="374"/>
      <c r="BF198" s="375"/>
      <c r="BH198" s="200">
        <v>42</v>
      </c>
      <c r="BI198" s="217">
        <v>51</v>
      </c>
      <c r="BJ198" s="61">
        <v>12</v>
      </c>
      <c r="BK198" s="124" t="s">
        <v>217</v>
      </c>
      <c r="BL198" s="124"/>
      <c r="BM198" s="135" t="s">
        <v>169</v>
      </c>
      <c r="BN198" s="131">
        <v>422</v>
      </c>
      <c r="BO198" s="131">
        <v>485</v>
      </c>
      <c r="BP198" s="131">
        <v>258</v>
      </c>
      <c r="BQ198" s="131">
        <v>207</v>
      </c>
      <c r="BR198" s="131">
        <v>121</v>
      </c>
      <c r="BS198" s="131" t="s">
        <v>775</v>
      </c>
      <c r="BT198" s="131" t="s">
        <v>776</v>
      </c>
      <c r="BU198" s="131">
        <v>907</v>
      </c>
      <c r="BV198" s="131">
        <v>25</v>
      </c>
      <c r="BW198" s="131" t="s">
        <v>331</v>
      </c>
      <c r="BX198" s="203" t="s">
        <v>331</v>
      </c>
    </row>
    <row r="199" spans="43:76" ht="21" x14ac:dyDescent="0.25">
      <c r="AQ199" s="373"/>
      <c r="AR199" s="374"/>
      <c r="AS199" s="374"/>
      <c r="AT199" s="374"/>
      <c r="AU199" s="374"/>
      <c r="AV199" s="374"/>
      <c r="AW199" s="374"/>
      <c r="AX199" s="374"/>
      <c r="AY199" s="374"/>
      <c r="AZ199" s="374"/>
      <c r="BA199" s="374"/>
      <c r="BB199" s="374"/>
      <c r="BC199" s="374"/>
      <c r="BD199" s="374"/>
      <c r="BE199" s="374"/>
      <c r="BF199" s="375"/>
      <c r="BH199" s="200">
        <v>42</v>
      </c>
      <c r="BI199" s="217">
        <v>52</v>
      </c>
      <c r="BJ199" s="61">
        <v>15</v>
      </c>
      <c r="BK199" s="125"/>
      <c r="BL199" s="125"/>
      <c r="BM199" s="135" t="s">
        <v>170</v>
      </c>
      <c r="BN199" s="131">
        <v>676</v>
      </c>
      <c r="BO199" s="131">
        <v>743</v>
      </c>
      <c r="BP199" s="131">
        <v>465</v>
      </c>
      <c r="BQ199" s="131">
        <v>328</v>
      </c>
      <c r="BR199" s="131">
        <v>281</v>
      </c>
      <c r="BS199" s="131" t="s">
        <v>777</v>
      </c>
      <c r="BT199" s="131" t="s">
        <v>778</v>
      </c>
      <c r="BU199" s="131">
        <v>1419</v>
      </c>
      <c r="BV199" s="131">
        <v>33</v>
      </c>
      <c r="BW199" s="131" t="s">
        <v>331</v>
      </c>
      <c r="BX199" s="203" t="s">
        <v>331</v>
      </c>
    </row>
    <row r="200" spans="43:76" ht="21" x14ac:dyDescent="0.25">
      <c r="AQ200" s="373"/>
      <c r="AR200" s="374"/>
      <c r="AS200" s="374"/>
      <c r="AT200" s="374"/>
      <c r="AU200" s="374"/>
      <c r="AV200" s="374"/>
      <c r="AW200" s="374"/>
      <c r="AX200" s="374"/>
      <c r="AY200" s="374"/>
      <c r="AZ200" s="374"/>
      <c r="BA200" s="374"/>
      <c r="BB200" s="374"/>
      <c r="BC200" s="374"/>
      <c r="BD200" s="374"/>
      <c r="BE200" s="374"/>
      <c r="BF200" s="375"/>
      <c r="BH200" s="200">
        <v>42</v>
      </c>
      <c r="BI200" s="217">
        <v>53</v>
      </c>
      <c r="BJ200" s="61">
        <v>5</v>
      </c>
      <c r="BK200" s="124" t="s">
        <v>217</v>
      </c>
      <c r="BL200" s="124"/>
      <c r="BM200" s="135" t="s">
        <v>171</v>
      </c>
      <c r="BN200" s="131">
        <v>220</v>
      </c>
      <c r="BO200" s="131">
        <v>278</v>
      </c>
      <c r="BP200" s="131">
        <v>137</v>
      </c>
      <c r="BQ200" s="131">
        <v>47</v>
      </c>
      <c r="BR200" s="131">
        <v>35</v>
      </c>
      <c r="BS200" s="131" t="s">
        <v>779</v>
      </c>
      <c r="BT200" s="131" t="s">
        <v>780</v>
      </c>
      <c r="BU200" s="131">
        <v>498</v>
      </c>
      <c r="BV200" s="131">
        <v>21</v>
      </c>
      <c r="BW200" s="131" t="s">
        <v>331</v>
      </c>
      <c r="BX200" s="203" t="s">
        <v>331</v>
      </c>
    </row>
    <row r="201" spans="43:76" ht="21.75" thickBot="1" x14ac:dyDescent="0.3">
      <c r="AQ201" s="376"/>
      <c r="AR201" s="377"/>
      <c r="AS201" s="377"/>
      <c r="AT201" s="377"/>
      <c r="AU201" s="377"/>
      <c r="AV201" s="377"/>
      <c r="AW201" s="377"/>
      <c r="AX201" s="377"/>
      <c r="AY201" s="377"/>
      <c r="AZ201" s="377"/>
      <c r="BA201" s="377"/>
      <c r="BB201" s="377"/>
      <c r="BC201" s="377"/>
      <c r="BD201" s="377"/>
      <c r="BE201" s="377"/>
      <c r="BF201" s="378"/>
      <c r="BH201" s="200">
        <v>43</v>
      </c>
      <c r="BI201" s="217"/>
      <c r="BJ201" s="61">
        <v>5</v>
      </c>
      <c r="BK201" s="124" t="s">
        <v>217</v>
      </c>
      <c r="BL201" s="124"/>
      <c r="BM201" s="134" t="s">
        <v>58</v>
      </c>
      <c r="BN201" s="130">
        <v>136</v>
      </c>
      <c r="BO201" s="130">
        <v>141</v>
      </c>
      <c r="BP201" s="130">
        <v>90</v>
      </c>
      <c r="BQ201" s="130">
        <v>82</v>
      </c>
      <c r="BR201" s="130">
        <v>75</v>
      </c>
      <c r="BS201" s="130" t="s">
        <v>325</v>
      </c>
      <c r="BT201" s="130" t="s">
        <v>326</v>
      </c>
      <c r="BU201" s="130">
        <v>277</v>
      </c>
      <c r="BV201" s="130">
        <v>16</v>
      </c>
      <c r="BW201" s="130">
        <v>141</v>
      </c>
      <c r="BX201" s="202">
        <v>141</v>
      </c>
    </row>
    <row r="202" spans="43:76" ht="24" thickBot="1" x14ac:dyDescent="0.3">
      <c r="AQ202" s="223" t="s">
        <v>331</v>
      </c>
      <c r="AR202" s="224"/>
      <c r="AS202" s="224"/>
      <c r="AT202" s="224"/>
      <c r="AU202" s="224"/>
      <c r="AV202" s="224"/>
      <c r="AW202" s="224"/>
      <c r="AX202" s="224"/>
      <c r="AY202" s="224"/>
      <c r="AZ202" s="224"/>
      <c r="BA202" s="224"/>
      <c r="BB202" s="224"/>
      <c r="BC202" s="224"/>
      <c r="BD202" s="224"/>
      <c r="BE202" s="224"/>
      <c r="BF202" s="225"/>
      <c r="BH202" s="200">
        <v>43</v>
      </c>
      <c r="BI202" s="217">
        <v>1</v>
      </c>
      <c r="BJ202" s="61">
        <v>2</v>
      </c>
      <c r="BK202" s="125"/>
      <c r="BL202" s="125"/>
      <c r="BM202" s="134" t="s">
        <v>59</v>
      </c>
      <c r="BN202" s="130">
        <v>48</v>
      </c>
      <c r="BO202" s="130">
        <v>51</v>
      </c>
      <c r="BP202" s="130">
        <v>8</v>
      </c>
      <c r="BQ202" s="130">
        <v>7</v>
      </c>
      <c r="BR202" s="130">
        <v>43</v>
      </c>
      <c r="BS202" s="130" t="s">
        <v>329</v>
      </c>
      <c r="BT202" s="130" t="s">
        <v>330</v>
      </c>
      <c r="BU202" s="130">
        <v>99</v>
      </c>
      <c r="BV202" s="130">
        <v>18</v>
      </c>
      <c r="BW202" s="130" t="s">
        <v>331</v>
      </c>
      <c r="BX202" s="202" t="s">
        <v>331</v>
      </c>
    </row>
    <row r="203" spans="43:76" ht="24" thickBot="1" x14ac:dyDescent="0.3">
      <c r="AQ203" s="223" t="s">
        <v>361</v>
      </c>
      <c r="AR203" s="224"/>
      <c r="AS203" s="224"/>
      <c r="AT203" s="224"/>
      <c r="AU203" s="224"/>
      <c r="AV203" s="224"/>
      <c r="AW203" s="224"/>
      <c r="AX203" s="224"/>
      <c r="AY203" s="224"/>
      <c r="AZ203" s="224"/>
      <c r="BA203" s="224"/>
      <c r="BB203" s="224"/>
      <c r="BC203" s="224"/>
      <c r="BD203" s="224"/>
      <c r="BE203" s="224"/>
      <c r="BF203" s="225"/>
      <c r="BH203" s="200">
        <v>43</v>
      </c>
      <c r="BI203" s="217">
        <v>2</v>
      </c>
      <c r="BJ203" s="61">
        <v>1</v>
      </c>
      <c r="BK203" s="125"/>
      <c r="BL203" s="125"/>
      <c r="BM203" s="134" t="s">
        <v>39</v>
      </c>
      <c r="BN203" s="130">
        <v>40</v>
      </c>
      <c r="BO203" s="130">
        <v>43</v>
      </c>
      <c r="BP203" s="130">
        <v>1</v>
      </c>
      <c r="BQ203" s="130">
        <v>50</v>
      </c>
      <c r="BR203" s="130">
        <v>18</v>
      </c>
      <c r="BS203" s="130" t="s">
        <v>781</v>
      </c>
      <c r="BT203" s="130" t="s">
        <v>782</v>
      </c>
      <c r="BU203" s="130">
        <v>83</v>
      </c>
      <c r="BV203" s="130">
        <v>11</v>
      </c>
      <c r="BW203" s="130" t="s">
        <v>331</v>
      </c>
      <c r="BX203" s="202" t="s">
        <v>331</v>
      </c>
    </row>
    <row r="204" spans="43:76" ht="23.25" x14ac:dyDescent="0.25">
      <c r="AQ204" s="123"/>
      <c r="AR204" s="123"/>
      <c r="AS204" s="123"/>
      <c r="AT204" s="123"/>
      <c r="AU204" s="123"/>
      <c r="AV204" s="123"/>
      <c r="AW204" s="123"/>
      <c r="AX204" s="123"/>
      <c r="AY204" s="123"/>
      <c r="AZ204" s="123"/>
      <c r="BA204" s="123"/>
      <c r="BB204" s="123"/>
      <c r="BC204" s="123"/>
      <c r="BD204" s="123"/>
      <c r="BE204" s="123"/>
      <c r="BF204" s="123"/>
      <c r="BH204" s="200">
        <v>43</v>
      </c>
      <c r="BI204" s="217">
        <v>3</v>
      </c>
      <c r="BJ204" s="61">
        <v>1</v>
      </c>
      <c r="BK204" s="125"/>
      <c r="BL204" s="125"/>
      <c r="BM204" s="134" t="s">
        <v>39</v>
      </c>
      <c r="BN204" s="130">
        <v>40</v>
      </c>
      <c r="BO204" s="130">
        <v>44</v>
      </c>
      <c r="BP204" s="130">
        <v>51</v>
      </c>
      <c r="BQ204" s="130">
        <v>32</v>
      </c>
      <c r="BR204" s="130">
        <v>25</v>
      </c>
      <c r="BS204" s="130" t="s">
        <v>338</v>
      </c>
      <c r="BT204" s="130" t="s">
        <v>339</v>
      </c>
      <c r="BU204" s="130">
        <v>84</v>
      </c>
      <c r="BV204" s="130">
        <v>12</v>
      </c>
      <c r="BW204" s="130" t="s">
        <v>331</v>
      </c>
      <c r="BX204" s="202" t="s">
        <v>331</v>
      </c>
    </row>
    <row r="205" spans="43:76" ht="21" x14ac:dyDescent="0.25">
      <c r="AQ205" s="232" t="s">
        <v>312</v>
      </c>
      <c r="AR205" s="232"/>
      <c r="AS205" s="232"/>
      <c r="AT205" s="232"/>
      <c r="AU205" s="232"/>
      <c r="AV205" s="232"/>
      <c r="AW205" s="232"/>
      <c r="AX205" s="232"/>
      <c r="AY205" s="232"/>
      <c r="AZ205" s="232"/>
      <c r="BA205" s="232"/>
      <c r="BB205" s="232"/>
      <c r="BC205" s="232"/>
      <c r="BD205" s="232"/>
      <c r="BE205" s="232"/>
      <c r="BF205" s="232"/>
      <c r="BH205" s="200">
        <v>43</v>
      </c>
      <c r="BI205" s="217">
        <v>4</v>
      </c>
      <c r="BJ205" s="61">
        <v>3</v>
      </c>
      <c r="BK205" s="125"/>
      <c r="BL205" s="125"/>
      <c r="BM205" s="134" t="s">
        <v>67</v>
      </c>
      <c r="BN205" s="130">
        <v>88</v>
      </c>
      <c r="BO205" s="130">
        <v>95</v>
      </c>
      <c r="BP205" s="130">
        <v>83</v>
      </c>
      <c r="BQ205" s="130">
        <v>7</v>
      </c>
      <c r="BR205" s="130">
        <v>41</v>
      </c>
      <c r="BS205" s="130" t="s">
        <v>783</v>
      </c>
      <c r="BT205" s="130" t="s">
        <v>784</v>
      </c>
      <c r="BU205" s="130">
        <v>183</v>
      </c>
      <c r="BV205" s="130">
        <v>30</v>
      </c>
      <c r="BW205" s="130" t="s">
        <v>331</v>
      </c>
      <c r="BX205" s="202" t="s">
        <v>331</v>
      </c>
    </row>
    <row r="206" spans="43:76" ht="21.75" thickBot="1" x14ac:dyDescent="0.3">
      <c r="AQ206" s="233"/>
      <c r="AR206" s="233"/>
      <c r="AS206" s="233"/>
      <c r="AT206" s="233"/>
      <c r="AU206" s="233"/>
      <c r="AV206" s="233"/>
      <c r="AW206" s="233"/>
      <c r="AX206" s="233"/>
      <c r="AY206" s="233"/>
      <c r="AZ206" s="233"/>
      <c r="BA206" s="233"/>
      <c r="BB206" s="233"/>
      <c r="BC206" s="233"/>
      <c r="BD206" s="233"/>
      <c r="BE206" s="233"/>
      <c r="BF206" s="233"/>
      <c r="BH206" s="200">
        <v>43</v>
      </c>
      <c r="BI206" s="217">
        <v>5</v>
      </c>
      <c r="BJ206" s="61">
        <v>5</v>
      </c>
      <c r="BK206" s="125"/>
      <c r="BL206" s="125"/>
      <c r="BM206" s="134" t="s">
        <v>172</v>
      </c>
      <c r="BN206" s="130">
        <v>168</v>
      </c>
      <c r="BO206" s="130">
        <v>178</v>
      </c>
      <c r="BP206" s="130">
        <v>90</v>
      </c>
      <c r="BQ206" s="130">
        <v>48</v>
      </c>
      <c r="BR206" s="130">
        <v>48</v>
      </c>
      <c r="BS206" s="130" t="s">
        <v>785</v>
      </c>
      <c r="BT206" s="130" t="s">
        <v>786</v>
      </c>
      <c r="BU206" s="130">
        <v>346</v>
      </c>
      <c r="BV206" s="130">
        <v>31</v>
      </c>
      <c r="BW206" s="130" t="s">
        <v>331</v>
      </c>
      <c r="BX206" s="202" t="s">
        <v>331</v>
      </c>
    </row>
    <row r="207" spans="43:76" ht="21.75" thickBot="1" x14ac:dyDescent="0.3">
      <c r="AQ207" s="431" t="s">
        <v>748</v>
      </c>
      <c r="AR207" s="431"/>
      <c r="AS207" s="431"/>
      <c r="AT207" s="431"/>
      <c r="AU207" s="431"/>
      <c r="AV207" s="431"/>
      <c r="AW207" s="431"/>
      <c r="AX207" s="431"/>
      <c r="AY207" s="431"/>
      <c r="AZ207" s="431"/>
      <c r="BA207" s="431"/>
      <c r="BB207" s="431"/>
      <c r="BC207" s="431"/>
      <c r="BD207" s="431"/>
      <c r="BE207" s="431"/>
      <c r="BF207" s="431"/>
      <c r="BH207" s="200">
        <v>43</v>
      </c>
      <c r="BI207" s="217">
        <v>6</v>
      </c>
      <c r="BJ207" s="61">
        <v>2</v>
      </c>
      <c r="BK207" s="125"/>
      <c r="BL207" s="125"/>
      <c r="BM207" s="134" t="s">
        <v>60</v>
      </c>
      <c r="BN207" s="130">
        <v>80</v>
      </c>
      <c r="BO207" s="130">
        <v>88</v>
      </c>
      <c r="BP207" s="130">
        <v>42</v>
      </c>
      <c r="BQ207" s="130">
        <v>0</v>
      </c>
      <c r="BR207" s="130">
        <v>41</v>
      </c>
      <c r="BS207" s="130" t="s">
        <v>787</v>
      </c>
      <c r="BT207" s="130" t="s">
        <v>788</v>
      </c>
      <c r="BU207" s="130">
        <v>168</v>
      </c>
      <c r="BV207" s="130">
        <v>24</v>
      </c>
      <c r="BW207" s="130" t="s">
        <v>331</v>
      </c>
      <c r="BX207" s="202" t="s">
        <v>331</v>
      </c>
    </row>
    <row r="208" spans="43:76" ht="24" thickBot="1" x14ac:dyDescent="0.3">
      <c r="AQ208" s="245" t="s">
        <v>707</v>
      </c>
      <c r="AR208" s="245"/>
      <c r="AS208" s="245"/>
      <c r="AT208" s="245"/>
      <c r="AU208" s="245"/>
      <c r="AV208" s="245"/>
      <c r="AW208" s="245"/>
      <c r="AX208" s="245"/>
      <c r="AY208" s="245"/>
      <c r="AZ208" s="245"/>
      <c r="BA208" s="245"/>
      <c r="BB208" s="245"/>
      <c r="BC208" s="245"/>
      <c r="BD208" s="245"/>
      <c r="BE208" s="245"/>
      <c r="BF208" s="245"/>
      <c r="BH208" s="200">
        <v>43</v>
      </c>
      <c r="BI208" s="217">
        <v>7</v>
      </c>
      <c r="BJ208" s="61">
        <v>3</v>
      </c>
      <c r="BK208" s="125"/>
      <c r="BL208" s="125"/>
      <c r="BM208" s="134" t="s">
        <v>82</v>
      </c>
      <c r="BN208" s="130">
        <v>120</v>
      </c>
      <c r="BO208" s="130">
        <v>130</v>
      </c>
      <c r="BP208" s="130">
        <v>42</v>
      </c>
      <c r="BQ208" s="130">
        <v>41</v>
      </c>
      <c r="BR208" s="130">
        <v>41</v>
      </c>
      <c r="BS208" s="130" t="s">
        <v>789</v>
      </c>
      <c r="BT208" s="130" t="s">
        <v>790</v>
      </c>
      <c r="BU208" s="130">
        <v>250</v>
      </c>
      <c r="BV208" s="130">
        <v>7</v>
      </c>
      <c r="BW208" s="130">
        <v>130</v>
      </c>
      <c r="BX208" s="202" t="s">
        <v>331</v>
      </c>
    </row>
    <row r="209" spans="43:76" ht="21" customHeight="1" x14ac:dyDescent="0.25">
      <c r="AQ209" s="370" t="s">
        <v>303</v>
      </c>
      <c r="AR209" s="371"/>
      <c r="AS209" s="371"/>
      <c r="AT209" s="371"/>
      <c r="AU209" s="371"/>
      <c r="AV209" s="371"/>
      <c r="AW209" s="371"/>
      <c r="AX209" s="371"/>
      <c r="AY209" s="371"/>
      <c r="AZ209" s="371"/>
      <c r="BA209" s="371"/>
      <c r="BB209" s="371"/>
      <c r="BC209" s="371"/>
      <c r="BD209" s="371"/>
      <c r="BE209" s="371"/>
      <c r="BF209" s="372"/>
      <c r="BH209" s="200">
        <v>43</v>
      </c>
      <c r="BI209" s="217">
        <v>8</v>
      </c>
      <c r="BJ209" s="61">
        <v>4</v>
      </c>
      <c r="BK209" s="125"/>
      <c r="BL209" s="125"/>
      <c r="BM209" s="134" t="s">
        <v>75</v>
      </c>
      <c r="BN209" s="130">
        <v>160</v>
      </c>
      <c r="BO209" s="130">
        <v>172</v>
      </c>
      <c r="BP209" s="130">
        <v>1</v>
      </c>
      <c r="BQ209" s="130">
        <v>0</v>
      </c>
      <c r="BR209" s="130">
        <v>0</v>
      </c>
      <c r="BS209" s="130" t="s">
        <v>791</v>
      </c>
      <c r="BT209" s="130" t="s">
        <v>792</v>
      </c>
      <c r="BU209" s="130">
        <v>332</v>
      </c>
      <c r="BV209" s="130">
        <v>17</v>
      </c>
      <c r="BW209" s="130" t="s">
        <v>331</v>
      </c>
      <c r="BX209" s="202" t="s">
        <v>331</v>
      </c>
    </row>
    <row r="210" spans="43:76" ht="21" x14ac:dyDescent="0.25">
      <c r="AQ210" s="373"/>
      <c r="AR210" s="374"/>
      <c r="AS210" s="374"/>
      <c r="AT210" s="374"/>
      <c r="AU210" s="374"/>
      <c r="AV210" s="374"/>
      <c r="AW210" s="374"/>
      <c r="AX210" s="374"/>
      <c r="AY210" s="374"/>
      <c r="AZ210" s="374"/>
      <c r="BA210" s="374"/>
      <c r="BB210" s="374"/>
      <c r="BC210" s="374"/>
      <c r="BD210" s="374"/>
      <c r="BE210" s="374"/>
      <c r="BF210" s="375"/>
      <c r="BH210" s="200">
        <v>43</v>
      </c>
      <c r="BI210" s="217">
        <v>9</v>
      </c>
      <c r="BJ210" s="61">
        <v>4</v>
      </c>
      <c r="BK210" s="125"/>
      <c r="BL210" s="125"/>
      <c r="BM210" s="134" t="s">
        <v>75</v>
      </c>
      <c r="BN210" s="130">
        <v>160</v>
      </c>
      <c r="BO210" s="130">
        <v>173</v>
      </c>
      <c r="BP210" s="130">
        <v>1</v>
      </c>
      <c r="BQ210" s="130">
        <v>0</v>
      </c>
      <c r="BR210" s="130">
        <v>0</v>
      </c>
      <c r="BS210" s="130" t="s">
        <v>793</v>
      </c>
      <c r="BT210" s="130" t="s">
        <v>794</v>
      </c>
      <c r="BU210" s="130">
        <v>333</v>
      </c>
      <c r="BV210" s="130">
        <v>18</v>
      </c>
      <c r="BW210" s="130" t="s">
        <v>331</v>
      </c>
      <c r="BX210" s="202" t="s">
        <v>331</v>
      </c>
    </row>
    <row r="211" spans="43:76" ht="21" x14ac:dyDescent="0.25">
      <c r="AQ211" s="373"/>
      <c r="AR211" s="374"/>
      <c r="AS211" s="374"/>
      <c r="AT211" s="374"/>
      <c r="AU211" s="374"/>
      <c r="AV211" s="374"/>
      <c r="AW211" s="374"/>
      <c r="AX211" s="374"/>
      <c r="AY211" s="374"/>
      <c r="AZ211" s="374"/>
      <c r="BA211" s="374"/>
      <c r="BB211" s="374"/>
      <c r="BC211" s="374"/>
      <c r="BD211" s="374"/>
      <c r="BE211" s="374"/>
      <c r="BF211" s="375"/>
      <c r="BH211" s="200">
        <v>43</v>
      </c>
      <c r="BI211" s="217">
        <v>10</v>
      </c>
      <c r="BJ211" s="61">
        <v>4</v>
      </c>
      <c r="BK211" s="125"/>
      <c r="BL211" s="125"/>
      <c r="BM211" s="134" t="s">
        <v>75</v>
      </c>
      <c r="BN211" s="130">
        <v>160</v>
      </c>
      <c r="BO211" s="130">
        <v>174</v>
      </c>
      <c r="BP211" s="130">
        <v>1</v>
      </c>
      <c r="BQ211" s="130">
        <v>0</v>
      </c>
      <c r="BR211" s="130">
        <v>91</v>
      </c>
      <c r="BS211" s="130" t="s">
        <v>795</v>
      </c>
      <c r="BT211" s="130" t="s">
        <v>796</v>
      </c>
      <c r="BU211" s="130">
        <v>334</v>
      </c>
      <c r="BV211" s="130">
        <v>19</v>
      </c>
      <c r="BW211" s="130" t="s">
        <v>331</v>
      </c>
      <c r="BX211" s="202" t="s">
        <v>331</v>
      </c>
    </row>
    <row r="212" spans="43:76" ht="21" x14ac:dyDescent="0.25">
      <c r="AQ212" s="373"/>
      <c r="AR212" s="374"/>
      <c r="AS212" s="374"/>
      <c r="AT212" s="374"/>
      <c r="AU212" s="374"/>
      <c r="AV212" s="374"/>
      <c r="AW212" s="374"/>
      <c r="AX212" s="374"/>
      <c r="AY212" s="374"/>
      <c r="AZ212" s="374"/>
      <c r="BA212" s="374"/>
      <c r="BB212" s="374"/>
      <c r="BC212" s="374"/>
      <c r="BD212" s="374"/>
      <c r="BE212" s="374"/>
      <c r="BF212" s="375"/>
      <c r="BH212" s="200">
        <v>43</v>
      </c>
      <c r="BI212" s="217">
        <v>11</v>
      </c>
      <c r="BJ212" s="61">
        <v>4</v>
      </c>
      <c r="BK212" s="125"/>
      <c r="BL212" s="125"/>
      <c r="BM212" s="134" t="s">
        <v>75</v>
      </c>
      <c r="BN212" s="130">
        <v>160</v>
      </c>
      <c r="BO212" s="130">
        <v>175</v>
      </c>
      <c r="BP212" s="130">
        <v>1</v>
      </c>
      <c r="BQ212" s="130">
        <v>91</v>
      </c>
      <c r="BR212" s="130">
        <v>30</v>
      </c>
      <c r="BS212" s="130" t="s">
        <v>797</v>
      </c>
      <c r="BT212" s="130" t="s">
        <v>798</v>
      </c>
      <c r="BU212" s="130">
        <v>335</v>
      </c>
      <c r="BV212" s="130">
        <v>20</v>
      </c>
      <c r="BW212" s="130" t="s">
        <v>331</v>
      </c>
      <c r="BX212" s="202" t="s">
        <v>331</v>
      </c>
    </row>
    <row r="213" spans="43:76" ht="21" x14ac:dyDescent="0.25">
      <c r="AQ213" s="373"/>
      <c r="AR213" s="374"/>
      <c r="AS213" s="374"/>
      <c r="AT213" s="374"/>
      <c r="AU213" s="374"/>
      <c r="AV213" s="374"/>
      <c r="AW213" s="374"/>
      <c r="AX213" s="374"/>
      <c r="AY213" s="374"/>
      <c r="AZ213" s="374"/>
      <c r="BA213" s="374"/>
      <c r="BB213" s="374"/>
      <c r="BC213" s="374"/>
      <c r="BD213" s="374"/>
      <c r="BE213" s="374"/>
      <c r="BF213" s="375"/>
      <c r="BH213" s="200">
        <v>43</v>
      </c>
      <c r="BI213" s="217">
        <v>12</v>
      </c>
      <c r="BJ213" s="61">
        <v>4</v>
      </c>
      <c r="BK213" s="125"/>
      <c r="BL213" s="125"/>
      <c r="BM213" s="134" t="s">
        <v>75</v>
      </c>
      <c r="BN213" s="130">
        <v>160</v>
      </c>
      <c r="BO213" s="130">
        <v>176</v>
      </c>
      <c r="BP213" s="130">
        <v>92</v>
      </c>
      <c r="BQ213" s="130">
        <v>121</v>
      </c>
      <c r="BR213" s="130">
        <v>50</v>
      </c>
      <c r="BS213" s="130" t="s">
        <v>799</v>
      </c>
      <c r="BT213" s="130" t="s">
        <v>800</v>
      </c>
      <c r="BU213" s="130">
        <v>336</v>
      </c>
      <c r="BV213" s="130">
        <v>21</v>
      </c>
      <c r="BW213" s="130" t="s">
        <v>331</v>
      </c>
      <c r="BX213" s="202" t="s">
        <v>331</v>
      </c>
    </row>
    <row r="214" spans="43:76" ht="21" x14ac:dyDescent="0.25">
      <c r="AQ214" s="373"/>
      <c r="AR214" s="374"/>
      <c r="AS214" s="374"/>
      <c r="AT214" s="374"/>
      <c r="AU214" s="374"/>
      <c r="AV214" s="374"/>
      <c r="AW214" s="374"/>
      <c r="AX214" s="374"/>
      <c r="AY214" s="374"/>
      <c r="AZ214" s="374"/>
      <c r="BA214" s="374"/>
      <c r="BB214" s="374"/>
      <c r="BC214" s="374"/>
      <c r="BD214" s="374"/>
      <c r="BE214" s="374"/>
      <c r="BF214" s="375"/>
      <c r="BH214" s="200">
        <v>43</v>
      </c>
      <c r="BI214" s="217">
        <v>13</v>
      </c>
      <c r="BJ214" s="61">
        <v>7</v>
      </c>
      <c r="BK214" s="125"/>
      <c r="BL214" s="125"/>
      <c r="BM214" s="134" t="s">
        <v>92</v>
      </c>
      <c r="BN214" s="130">
        <v>248</v>
      </c>
      <c r="BO214" s="130">
        <v>268</v>
      </c>
      <c r="BP214" s="130">
        <v>213</v>
      </c>
      <c r="BQ214" s="130">
        <v>171</v>
      </c>
      <c r="BR214" s="130">
        <v>130</v>
      </c>
      <c r="BS214" s="130" t="s">
        <v>801</v>
      </c>
      <c r="BT214" s="130" t="s">
        <v>802</v>
      </c>
      <c r="BU214" s="130">
        <v>516</v>
      </c>
      <c r="BV214" s="130">
        <v>30</v>
      </c>
      <c r="BW214" s="130" t="s">
        <v>331</v>
      </c>
      <c r="BX214" s="202" t="s">
        <v>331</v>
      </c>
    </row>
    <row r="215" spans="43:76" ht="21" customHeight="1" x14ac:dyDescent="0.25">
      <c r="AQ215" s="373"/>
      <c r="AR215" s="374"/>
      <c r="AS215" s="374"/>
      <c r="AT215" s="374"/>
      <c r="AU215" s="374"/>
      <c r="AV215" s="374"/>
      <c r="AW215" s="374"/>
      <c r="AX215" s="374"/>
      <c r="AY215" s="374"/>
      <c r="AZ215" s="374"/>
      <c r="BA215" s="374"/>
      <c r="BB215" s="374"/>
      <c r="BC215" s="374"/>
      <c r="BD215" s="374"/>
      <c r="BE215" s="374"/>
      <c r="BF215" s="375"/>
      <c r="BH215" s="200">
        <v>43</v>
      </c>
      <c r="BI215" s="217">
        <v>14</v>
      </c>
      <c r="BJ215" s="61">
        <v>1</v>
      </c>
      <c r="BK215" s="125"/>
      <c r="BL215" s="125"/>
      <c r="BM215" s="134" t="s">
        <v>39</v>
      </c>
      <c r="BN215" s="130">
        <v>40</v>
      </c>
      <c r="BO215" s="130">
        <v>55</v>
      </c>
      <c r="BP215" s="130">
        <v>42</v>
      </c>
      <c r="BQ215" s="130">
        <v>41</v>
      </c>
      <c r="BR215" s="130">
        <v>23</v>
      </c>
      <c r="BS215" s="130" t="s">
        <v>376</v>
      </c>
      <c r="BT215" s="130" t="s">
        <v>377</v>
      </c>
      <c r="BU215" s="130">
        <v>95</v>
      </c>
      <c r="BV215" s="130">
        <v>14</v>
      </c>
      <c r="BW215" s="130">
        <v>55</v>
      </c>
      <c r="BX215" s="202" t="s">
        <v>331</v>
      </c>
    </row>
    <row r="216" spans="43:76" ht="21" x14ac:dyDescent="0.25">
      <c r="AQ216" s="373"/>
      <c r="AR216" s="374"/>
      <c r="AS216" s="374"/>
      <c r="AT216" s="374"/>
      <c r="AU216" s="374"/>
      <c r="AV216" s="374"/>
      <c r="AW216" s="374"/>
      <c r="AX216" s="374"/>
      <c r="AY216" s="374"/>
      <c r="AZ216" s="374"/>
      <c r="BA216" s="374"/>
      <c r="BB216" s="374"/>
      <c r="BC216" s="374"/>
      <c r="BD216" s="374"/>
      <c r="BE216" s="374"/>
      <c r="BF216" s="375"/>
      <c r="BH216" s="200">
        <v>43</v>
      </c>
      <c r="BI216" s="217">
        <v>15</v>
      </c>
      <c r="BJ216" s="61">
        <v>2</v>
      </c>
      <c r="BK216" s="125"/>
      <c r="BL216" s="125"/>
      <c r="BM216" s="134" t="s">
        <v>60</v>
      </c>
      <c r="BN216" s="130">
        <v>80</v>
      </c>
      <c r="BO216" s="130">
        <v>97</v>
      </c>
      <c r="BP216" s="130">
        <v>83</v>
      </c>
      <c r="BQ216" s="130">
        <v>18</v>
      </c>
      <c r="BR216" s="130">
        <v>12</v>
      </c>
      <c r="BS216" s="130" t="s">
        <v>803</v>
      </c>
      <c r="BT216" s="130" t="s">
        <v>804</v>
      </c>
      <c r="BU216" s="130">
        <v>177</v>
      </c>
      <c r="BV216" s="130">
        <v>24</v>
      </c>
      <c r="BW216" s="130" t="s">
        <v>331</v>
      </c>
      <c r="BX216" s="202" t="s">
        <v>331</v>
      </c>
    </row>
    <row r="217" spans="43:76" ht="21" x14ac:dyDescent="0.25">
      <c r="AQ217" s="373"/>
      <c r="AR217" s="374"/>
      <c r="AS217" s="374"/>
      <c r="AT217" s="374"/>
      <c r="AU217" s="374"/>
      <c r="AV217" s="374"/>
      <c r="AW217" s="374"/>
      <c r="AX217" s="374"/>
      <c r="AY217" s="374"/>
      <c r="AZ217" s="374"/>
      <c r="BA217" s="374"/>
      <c r="BB217" s="374"/>
      <c r="BC217" s="374"/>
      <c r="BD217" s="374"/>
      <c r="BE217" s="374"/>
      <c r="BF217" s="375"/>
      <c r="BH217" s="200">
        <v>43</v>
      </c>
      <c r="BI217" s="217">
        <v>16</v>
      </c>
      <c r="BJ217" s="61">
        <v>4</v>
      </c>
      <c r="BK217" s="125"/>
      <c r="BL217" s="125"/>
      <c r="BM217" s="134" t="s">
        <v>75</v>
      </c>
      <c r="BN217" s="130">
        <v>160</v>
      </c>
      <c r="BO217" s="130">
        <v>180</v>
      </c>
      <c r="BP217" s="130">
        <v>101</v>
      </c>
      <c r="BQ217" s="130">
        <v>30</v>
      </c>
      <c r="BR217" s="130">
        <v>18</v>
      </c>
      <c r="BS217" s="130" t="s">
        <v>805</v>
      </c>
      <c r="BT217" s="130" t="s">
        <v>806</v>
      </c>
      <c r="BU217" s="130">
        <v>340</v>
      </c>
      <c r="BV217" s="130">
        <v>16</v>
      </c>
      <c r="BW217" s="130" t="s">
        <v>331</v>
      </c>
      <c r="BX217" s="202" t="s">
        <v>331</v>
      </c>
    </row>
    <row r="218" spans="43:76" ht="21" x14ac:dyDescent="0.25">
      <c r="AQ218" s="373"/>
      <c r="AR218" s="374"/>
      <c r="AS218" s="374"/>
      <c r="AT218" s="374"/>
      <c r="AU218" s="374"/>
      <c r="AV218" s="374"/>
      <c r="AW218" s="374"/>
      <c r="AX218" s="374"/>
      <c r="AY218" s="374"/>
      <c r="AZ218" s="374"/>
      <c r="BA218" s="374"/>
      <c r="BB218" s="374"/>
      <c r="BC218" s="374"/>
      <c r="BD218" s="374"/>
      <c r="BE218" s="374"/>
      <c r="BF218" s="375"/>
      <c r="BH218" s="200">
        <v>43</v>
      </c>
      <c r="BI218" s="217">
        <v>17</v>
      </c>
      <c r="BJ218" s="61">
        <v>8</v>
      </c>
      <c r="BK218" s="125"/>
      <c r="BL218" s="125"/>
      <c r="BM218" s="134" t="s">
        <v>173</v>
      </c>
      <c r="BN218" s="130">
        <v>256</v>
      </c>
      <c r="BO218" s="130">
        <v>281</v>
      </c>
      <c r="BP218" s="130">
        <v>131</v>
      </c>
      <c r="BQ218" s="130">
        <v>48</v>
      </c>
      <c r="BR218" s="130">
        <v>7</v>
      </c>
      <c r="BS218" s="130" t="s">
        <v>807</v>
      </c>
      <c r="BT218" s="130" t="s">
        <v>808</v>
      </c>
      <c r="BU218" s="130">
        <v>537</v>
      </c>
      <c r="BV218" s="130">
        <v>24</v>
      </c>
      <c r="BW218" s="130" t="s">
        <v>331</v>
      </c>
      <c r="BX218" s="202" t="s">
        <v>331</v>
      </c>
    </row>
    <row r="219" spans="43:76" ht="24.75" customHeight="1" x14ac:dyDescent="0.25">
      <c r="AQ219" s="373"/>
      <c r="AR219" s="374"/>
      <c r="AS219" s="374"/>
      <c r="AT219" s="374"/>
      <c r="AU219" s="374"/>
      <c r="AV219" s="374"/>
      <c r="AW219" s="374"/>
      <c r="AX219" s="374"/>
      <c r="AY219" s="374"/>
      <c r="AZ219" s="374"/>
      <c r="BA219" s="374"/>
      <c r="BB219" s="374"/>
      <c r="BC219" s="374"/>
      <c r="BD219" s="374"/>
      <c r="BE219" s="374"/>
      <c r="BF219" s="375"/>
      <c r="BH219" s="200">
        <v>43</v>
      </c>
      <c r="BI219" s="217">
        <v>18</v>
      </c>
      <c r="BJ219" s="61">
        <v>4</v>
      </c>
      <c r="BK219" s="125"/>
      <c r="BL219" s="125"/>
      <c r="BM219" s="134" t="s">
        <v>89</v>
      </c>
      <c r="BN219" s="130">
        <v>128</v>
      </c>
      <c r="BO219" s="130">
        <v>150</v>
      </c>
      <c r="BP219" s="130">
        <v>83</v>
      </c>
      <c r="BQ219" s="130">
        <v>41</v>
      </c>
      <c r="BR219" s="130">
        <v>7</v>
      </c>
      <c r="BS219" s="130" t="s">
        <v>809</v>
      </c>
      <c r="BT219" s="130" t="s">
        <v>810</v>
      </c>
      <c r="BU219" s="130">
        <v>278</v>
      </c>
      <c r="BV219" s="130">
        <v>17</v>
      </c>
      <c r="BW219" s="130" t="s">
        <v>331</v>
      </c>
      <c r="BX219" s="202" t="s">
        <v>331</v>
      </c>
    </row>
    <row r="220" spans="43:76" ht="21" x14ac:dyDescent="0.25">
      <c r="AQ220" s="373"/>
      <c r="AR220" s="374"/>
      <c r="AS220" s="374"/>
      <c r="AT220" s="374"/>
      <c r="AU220" s="374"/>
      <c r="AV220" s="374"/>
      <c r="AW220" s="374"/>
      <c r="AX220" s="374"/>
      <c r="AY220" s="374"/>
      <c r="AZ220" s="374"/>
      <c r="BA220" s="374"/>
      <c r="BB220" s="374"/>
      <c r="BC220" s="374"/>
      <c r="BD220" s="374"/>
      <c r="BE220" s="374"/>
      <c r="BF220" s="375"/>
      <c r="BH220" s="200">
        <v>43</v>
      </c>
      <c r="BI220" s="217">
        <v>19</v>
      </c>
      <c r="BJ220" s="61">
        <v>6</v>
      </c>
      <c r="BK220" s="125"/>
      <c r="BL220" s="125"/>
      <c r="BM220" s="134" t="s">
        <v>104</v>
      </c>
      <c r="BN220" s="130">
        <v>208</v>
      </c>
      <c r="BO220" s="130">
        <v>233</v>
      </c>
      <c r="BP220" s="130">
        <v>124</v>
      </c>
      <c r="BQ220" s="130">
        <v>34</v>
      </c>
      <c r="BR220" s="130">
        <v>2</v>
      </c>
      <c r="BS220" s="130" t="s">
        <v>811</v>
      </c>
      <c r="BT220" s="130" t="s">
        <v>812</v>
      </c>
      <c r="BU220" s="130">
        <v>441</v>
      </c>
      <c r="BV220" s="130">
        <v>18</v>
      </c>
      <c r="BW220" s="130" t="s">
        <v>331</v>
      </c>
      <c r="BX220" s="202">
        <v>233</v>
      </c>
    </row>
    <row r="221" spans="43:76" ht="21" x14ac:dyDescent="0.25">
      <c r="AQ221" s="373"/>
      <c r="AR221" s="374"/>
      <c r="AS221" s="374"/>
      <c r="AT221" s="374"/>
      <c r="AU221" s="374"/>
      <c r="AV221" s="374"/>
      <c r="AW221" s="374"/>
      <c r="AX221" s="374"/>
      <c r="AY221" s="374"/>
      <c r="AZ221" s="374"/>
      <c r="BA221" s="374"/>
      <c r="BB221" s="374"/>
      <c r="BC221" s="374"/>
      <c r="BD221" s="374"/>
      <c r="BE221" s="374"/>
      <c r="BF221" s="375"/>
      <c r="BH221" s="200">
        <v>43</v>
      </c>
      <c r="BI221" s="217">
        <v>20</v>
      </c>
      <c r="BJ221" s="61">
        <v>9</v>
      </c>
      <c r="BK221" s="125"/>
      <c r="BL221" s="125"/>
      <c r="BM221" s="134" t="s">
        <v>109</v>
      </c>
      <c r="BN221" s="130">
        <v>328</v>
      </c>
      <c r="BO221" s="130">
        <v>357</v>
      </c>
      <c r="BP221" s="130">
        <v>90</v>
      </c>
      <c r="BQ221" s="130">
        <v>32</v>
      </c>
      <c r="BR221" s="130">
        <v>11</v>
      </c>
      <c r="BS221" s="130" t="s">
        <v>604</v>
      </c>
      <c r="BT221" s="130" t="s">
        <v>605</v>
      </c>
      <c r="BU221" s="130">
        <v>685</v>
      </c>
      <c r="BV221" s="130">
        <v>28</v>
      </c>
      <c r="BW221" s="130" t="s">
        <v>331</v>
      </c>
      <c r="BX221" s="202" t="s">
        <v>331</v>
      </c>
    </row>
    <row r="222" spans="43:76" ht="21" x14ac:dyDescent="0.25">
      <c r="AQ222" s="373"/>
      <c r="AR222" s="374"/>
      <c r="AS222" s="374"/>
      <c r="AT222" s="374"/>
      <c r="AU222" s="374"/>
      <c r="AV222" s="374"/>
      <c r="AW222" s="374"/>
      <c r="AX222" s="374"/>
      <c r="AY222" s="374"/>
      <c r="AZ222" s="374"/>
      <c r="BA222" s="374"/>
      <c r="BB222" s="374"/>
      <c r="BC222" s="374"/>
      <c r="BD222" s="374"/>
      <c r="BE222" s="374"/>
      <c r="BF222" s="375"/>
      <c r="BH222" s="200">
        <v>43</v>
      </c>
      <c r="BI222" s="217">
        <v>21</v>
      </c>
      <c r="BJ222" s="61">
        <v>6</v>
      </c>
      <c r="BK222" s="125"/>
      <c r="BL222" s="125"/>
      <c r="BM222" s="134" t="s">
        <v>66</v>
      </c>
      <c r="BN222" s="130">
        <v>240</v>
      </c>
      <c r="BO222" s="130">
        <v>267</v>
      </c>
      <c r="BP222" s="130">
        <v>122</v>
      </c>
      <c r="BQ222" s="130">
        <v>43</v>
      </c>
      <c r="BR222" s="130">
        <v>121</v>
      </c>
      <c r="BS222" s="130" t="s">
        <v>813</v>
      </c>
      <c r="BT222" s="130" t="s">
        <v>814</v>
      </c>
      <c r="BU222" s="130">
        <v>507</v>
      </c>
      <c r="BV222" s="130">
        <v>21</v>
      </c>
      <c r="BW222" s="130">
        <v>267</v>
      </c>
      <c r="BX222" s="202" t="s">
        <v>331</v>
      </c>
    </row>
    <row r="223" spans="43:76" ht="21" x14ac:dyDescent="0.25">
      <c r="AQ223" s="373"/>
      <c r="AR223" s="374"/>
      <c r="AS223" s="374"/>
      <c r="AT223" s="374"/>
      <c r="AU223" s="374"/>
      <c r="AV223" s="374"/>
      <c r="AW223" s="374"/>
      <c r="AX223" s="374"/>
      <c r="AY223" s="374"/>
      <c r="AZ223" s="374"/>
      <c r="BA223" s="374"/>
      <c r="BB223" s="374"/>
      <c r="BC223" s="374"/>
      <c r="BD223" s="374"/>
      <c r="BE223" s="374"/>
      <c r="BF223" s="375"/>
      <c r="BH223" s="200">
        <v>43</v>
      </c>
      <c r="BI223" s="217">
        <v>22</v>
      </c>
      <c r="BJ223" s="61">
        <v>3</v>
      </c>
      <c r="BK223" s="125"/>
      <c r="BL223" s="125"/>
      <c r="BM223" s="134" t="s">
        <v>82</v>
      </c>
      <c r="BN223" s="130">
        <v>120</v>
      </c>
      <c r="BO223" s="130">
        <v>145</v>
      </c>
      <c r="BP223" s="130">
        <v>165</v>
      </c>
      <c r="BQ223" s="130">
        <v>164</v>
      </c>
      <c r="BR223" s="130">
        <v>43</v>
      </c>
      <c r="BS223" s="130" t="s">
        <v>815</v>
      </c>
      <c r="BT223" s="130" t="s">
        <v>816</v>
      </c>
      <c r="BU223" s="130">
        <v>265</v>
      </c>
      <c r="BV223" s="130">
        <v>13</v>
      </c>
      <c r="BW223" s="130" t="s">
        <v>331</v>
      </c>
      <c r="BX223" s="202" t="s">
        <v>331</v>
      </c>
    </row>
    <row r="224" spans="43:76" ht="21.75" thickBot="1" x14ac:dyDescent="0.3">
      <c r="AQ224" s="376"/>
      <c r="AR224" s="377"/>
      <c r="AS224" s="377"/>
      <c r="AT224" s="377"/>
      <c r="AU224" s="377"/>
      <c r="AV224" s="377"/>
      <c r="AW224" s="377"/>
      <c r="AX224" s="377"/>
      <c r="AY224" s="377"/>
      <c r="AZ224" s="377"/>
      <c r="BA224" s="377"/>
      <c r="BB224" s="377"/>
      <c r="BC224" s="377"/>
      <c r="BD224" s="377"/>
      <c r="BE224" s="377"/>
      <c r="BF224" s="378"/>
      <c r="BH224" s="200">
        <v>43</v>
      </c>
      <c r="BI224" s="217">
        <v>23</v>
      </c>
      <c r="BJ224" s="61">
        <v>7</v>
      </c>
      <c r="BK224" s="125"/>
      <c r="BL224" s="125"/>
      <c r="BM224" s="134" t="s">
        <v>119</v>
      </c>
      <c r="BN224" s="130">
        <v>280</v>
      </c>
      <c r="BO224" s="130">
        <v>310</v>
      </c>
      <c r="BP224" s="130">
        <v>1</v>
      </c>
      <c r="BQ224" s="130">
        <v>121</v>
      </c>
      <c r="BR224" s="130">
        <v>0</v>
      </c>
      <c r="BS224" s="130" t="s">
        <v>817</v>
      </c>
      <c r="BT224" s="130" t="s">
        <v>818</v>
      </c>
      <c r="BU224" s="130">
        <v>590</v>
      </c>
      <c r="BV224" s="130">
        <v>14</v>
      </c>
      <c r="BW224" s="130" t="s">
        <v>331</v>
      </c>
      <c r="BX224" s="202" t="s">
        <v>331</v>
      </c>
    </row>
    <row r="225" spans="43:76" ht="24" thickBot="1" x14ac:dyDescent="0.3">
      <c r="AQ225" s="223" t="s">
        <v>331</v>
      </c>
      <c r="AR225" s="224"/>
      <c r="AS225" s="224"/>
      <c r="AT225" s="224"/>
      <c r="AU225" s="224"/>
      <c r="AV225" s="224"/>
      <c r="AW225" s="224"/>
      <c r="AX225" s="224"/>
      <c r="AY225" s="224"/>
      <c r="AZ225" s="224"/>
      <c r="BA225" s="224"/>
      <c r="BB225" s="224"/>
      <c r="BC225" s="224"/>
      <c r="BD225" s="224"/>
      <c r="BE225" s="224"/>
      <c r="BF225" s="225"/>
      <c r="BH225" s="200">
        <v>43</v>
      </c>
      <c r="BI225" s="217">
        <v>24</v>
      </c>
      <c r="BJ225" s="61">
        <v>7</v>
      </c>
      <c r="BK225" s="125"/>
      <c r="BL225" s="125"/>
      <c r="BM225" s="134" t="s">
        <v>119</v>
      </c>
      <c r="BN225" s="130">
        <v>280</v>
      </c>
      <c r="BO225" s="130">
        <v>311</v>
      </c>
      <c r="BP225" s="130">
        <v>122</v>
      </c>
      <c r="BQ225" s="130">
        <v>121</v>
      </c>
      <c r="BR225" s="130">
        <v>41</v>
      </c>
      <c r="BS225" s="130" t="s">
        <v>819</v>
      </c>
      <c r="BT225" s="130" t="s">
        <v>820</v>
      </c>
      <c r="BU225" s="130">
        <v>591</v>
      </c>
      <c r="BV225" s="130">
        <v>15</v>
      </c>
      <c r="BW225" s="130" t="s">
        <v>331</v>
      </c>
      <c r="BX225" s="202" t="s">
        <v>331</v>
      </c>
    </row>
    <row r="226" spans="43:76" ht="24" thickBot="1" x14ac:dyDescent="0.3">
      <c r="AQ226" s="223" t="s">
        <v>361</v>
      </c>
      <c r="AR226" s="224"/>
      <c r="AS226" s="224"/>
      <c r="AT226" s="224"/>
      <c r="AU226" s="224"/>
      <c r="AV226" s="224"/>
      <c r="AW226" s="224"/>
      <c r="AX226" s="224"/>
      <c r="AY226" s="224"/>
      <c r="AZ226" s="224"/>
      <c r="BA226" s="224"/>
      <c r="BB226" s="224"/>
      <c r="BC226" s="224"/>
      <c r="BD226" s="224"/>
      <c r="BE226" s="224"/>
      <c r="BF226" s="225"/>
      <c r="BH226" s="200">
        <v>43</v>
      </c>
      <c r="BI226" s="217">
        <v>25</v>
      </c>
      <c r="BJ226" s="61">
        <v>4</v>
      </c>
      <c r="BK226" s="125"/>
      <c r="BL226" s="125"/>
      <c r="BM226" s="134" t="s">
        <v>75</v>
      </c>
      <c r="BN226" s="130">
        <v>160</v>
      </c>
      <c r="BO226" s="130">
        <v>189</v>
      </c>
      <c r="BP226" s="130">
        <v>1</v>
      </c>
      <c r="BQ226" s="130">
        <v>162</v>
      </c>
      <c r="BR226" s="130">
        <v>82</v>
      </c>
      <c r="BS226" s="130" t="s">
        <v>821</v>
      </c>
      <c r="BT226" s="130" t="s">
        <v>822</v>
      </c>
      <c r="BU226" s="130">
        <v>349</v>
      </c>
      <c r="BV226" s="130">
        <v>25</v>
      </c>
      <c r="BW226" s="130" t="s">
        <v>331</v>
      </c>
      <c r="BX226" s="202" t="s">
        <v>331</v>
      </c>
    </row>
    <row r="227" spans="43:76" ht="21" x14ac:dyDescent="0.25">
      <c r="BH227" s="200">
        <v>43</v>
      </c>
      <c r="BI227" s="217">
        <v>26</v>
      </c>
      <c r="BJ227" s="61">
        <v>4</v>
      </c>
      <c r="BK227" s="125"/>
      <c r="BL227" s="125"/>
      <c r="BM227" s="134" t="s">
        <v>75</v>
      </c>
      <c r="BN227" s="130">
        <v>160</v>
      </c>
      <c r="BO227" s="130">
        <v>190</v>
      </c>
      <c r="BP227" s="130">
        <v>163</v>
      </c>
      <c r="BQ227" s="130">
        <v>80</v>
      </c>
      <c r="BR227" s="130">
        <v>62</v>
      </c>
      <c r="BS227" s="130" t="s">
        <v>823</v>
      </c>
      <c r="BT227" s="130" t="s">
        <v>824</v>
      </c>
      <c r="BU227" s="130">
        <v>350</v>
      </c>
      <c r="BV227" s="130">
        <v>17</v>
      </c>
      <c r="BW227" s="130" t="s">
        <v>331</v>
      </c>
      <c r="BX227" s="202" t="s">
        <v>331</v>
      </c>
    </row>
    <row r="228" spans="43:76" ht="21" x14ac:dyDescent="0.25">
      <c r="AQ228" s="232" t="s">
        <v>306</v>
      </c>
      <c r="AR228" s="232"/>
      <c r="AS228" s="232"/>
      <c r="AT228" s="232"/>
      <c r="AU228" s="232"/>
      <c r="AV228" s="232"/>
      <c r="AW228" s="232"/>
      <c r="AX228" s="232"/>
      <c r="AY228" s="232"/>
      <c r="AZ228" s="232"/>
      <c r="BA228" s="232"/>
      <c r="BB228" s="232"/>
      <c r="BC228" s="232"/>
      <c r="BD228" s="232"/>
      <c r="BE228" s="232"/>
      <c r="BF228" s="232"/>
      <c r="BH228" s="200">
        <v>43</v>
      </c>
      <c r="BI228" s="217">
        <v>27</v>
      </c>
      <c r="BJ228" s="61">
        <v>0</v>
      </c>
      <c r="BK228" s="125"/>
      <c r="BL228" s="125"/>
      <c r="BM228" s="134"/>
      <c r="BN228" s="130">
        <v>0</v>
      </c>
      <c r="BO228" s="130">
        <v>27</v>
      </c>
      <c r="BP228" s="130">
        <v>83</v>
      </c>
      <c r="BQ228" s="130">
        <v>18</v>
      </c>
      <c r="BR228" s="130">
        <v>2</v>
      </c>
      <c r="BS228" s="130" t="s">
        <v>825</v>
      </c>
      <c r="BT228" s="130" t="s">
        <v>826</v>
      </c>
      <c r="BU228" s="130">
        <v>27</v>
      </c>
      <c r="BV228" s="130">
        <v>9</v>
      </c>
      <c r="BW228" s="130" t="s">
        <v>331</v>
      </c>
      <c r="BX228" s="202" t="s">
        <v>331</v>
      </c>
    </row>
    <row r="229" spans="43:76" ht="21.75" thickBot="1" x14ac:dyDescent="0.3">
      <c r="AQ229" s="233"/>
      <c r="AR229" s="233"/>
      <c r="AS229" s="233"/>
      <c r="AT229" s="233"/>
      <c r="AU229" s="233"/>
      <c r="AV229" s="233"/>
      <c r="AW229" s="233"/>
      <c r="AX229" s="233"/>
      <c r="AY229" s="233"/>
      <c r="AZ229" s="233"/>
      <c r="BA229" s="233"/>
      <c r="BB229" s="233"/>
      <c r="BC229" s="233"/>
      <c r="BD229" s="233"/>
      <c r="BE229" s="233"/>
      <c r="BF229" s="233"/>
      <c r="BH229" s="200">
        <v>43</v>
      </c>
      <c r="BI229" s="217">
        <v>28</v>
      </c>
      <c r="BJ229" s="61">
        <v>2</v>
      </c>
      <c r="BK229" s="125"/>
      <c r="BL229" s="125"/>
      <c r="BM229" s="134" t="s">
        <v>60</v>
      </c>
      <c r="BN229" s="130">
        <v>80</v>
      </c>
      <c r="BO229" s="130">
        <v>110</v>
      </c>
      <c r="BP229" s="130">
        <v>101</v>
      </c>
      <c r="BQ229" s="130">
        <v>20</v>
      </c>
      <c r="BR229" s="130">
        <v>44</v>
      </c>
      <c r="BS229" s="130" t="s">
        <v>827</v>
      </c>
      <c r="BT229" s="130" t="s">
        <v>828</v>
      </c>
      <c r="BU229" s="130">
        <v>190</v>
      </c>
      <c r="BV229" s="130">
        <v>10</v>
      </c>
      <c r="BW229" s="130">
        <v>110</v>
      </c>
      <c r="BX229" s="202" t="s">
        <v>331</v>
      </c>
    </row>
    <row r="230" spans="43:76" ht="21.75" thickBot="1" x14ac:dyDescent="0.3">
      <c r="AQ230" s="344" t="s">
        <v>829</v>
      </c>
      <c r="AR230" s="344"/>
      <c r="AS230" s="344"/>
      <c r="AT230" s="344"/>
      <c r="AU230" s="344"/>
      <c r="AV230" s="344"/>
      <c r="AW230" s="344"/>
      <c r="AX230" s="344"/>
      <c r="AY230" s="344"/>
      <c r="AZ230" s="344"/>
      <c r="BA230" s="344"/>
      <c r="BB230" s="344"/>
      <c r="BC230" s="344"/>
      <c r="BD230" s="344"/>
      <c r="BE230" s="344"/>
      <c r="BF230" s="344"/>
      <c r="BH230" s="200">
        <v>43</v>
      </c>
      <c r="BI230" s="217">
        <v>29</v>
      </c>
      <c r="BJ230" s="61">
        <v>6</v>
      </c>
      <c r="BK230" s="125"/>
      <c r="BL230" s="125"/>
      <c r="BM230" s="134" t="s">
        <v>99</v>
      </c>
      <c r="BN230" s="130">
        <v>176</v>
      </c>
      <c r="BO230" s="130">
        <v>211</v>
      </c>
      <c r="BP230" s="130">
        <v>81</v>
      </c>
      <c r="BQ230" s="130">
        <v>64</v>
      </c>
      <c r="BR230" s="130">
        <v>407</v>
      </c>
      <c r="BS230" s="130" t="s">
        <v>830</v>
      </c>
      <c r="BT230" s="130" t="s">
        <v>831</v>
      </c>
      <c r="BU230" s="130">
        <v>387</v>
      </c>
      <c r="BV230" s="130">
        <v>18</v>
      </c>
      <c r="BW230" s="130" t="s">
        <v>331</v>
      </c>
      <c r="BX230" s="202" t="s">
        <v>331</v>
      </c>
    </row>
    <row r="231" spans="43:76" ht="21.75" thickBot="1" x14ac:dyDescent="0.3">
      <c r="AQ231" s="234" t="s">
        <v>832</v>
      </c>
      <c r="AR231" s="234"/>
      <c r="AS231" s="234"/>
      <c r="AT231" s="234"/>
      <c r="AU231" s="234"/>
      <c r="AV231" s="234"/>
      <c r="AW231" s="234"/>
      <c r="AX231" s="234"/>
      <c r="AY231" s="234"/>
      <c r="AZ231" s="234"/>
      <c r="BA231" s="234"/>
      <c r="BB231" s="234"/>
      <c r="BC231" s="234"/>
      <c r="BD231" s="234"/>
      <c r="BE231" s="234"/>
      <c r="BF231" s="234"/>
      <c r="BH231" s="200">
        <v>43</v>
      </c>
      <c r="BI231" s="217">
        <v>30</v>
      </c>
      <c r="BJ231" s="61">
        <v>4</v>
      </c>
      <c r="BK231" s="125"/>
      <c r="BL231" s="125"/>
      <c r="BM231" s="134" t="s">
        <v>174</v>
      </c>
      <c r="BN231" s="130">
        <v>96</v>
      </c>
      <c r="BO231" s="130">
        <v>130</v>
      </c>
      <c r="BP231" s="130">
        <v>17</v>
      </c>
      <c r="BQ231" s="130">
        <v>471</v>
      </c>
      <c r="BR231" s="130">
        <v>287</v>
      </c>
      <c r="BS231" s="130" t="s">
        <v>833</v>
      </c>
      <c r="BT231" s="130" t="s">
        <v>834</v>
      </c>
      <c r="BU231" s="130">
        <v>226</v>
      </c>
      <c r="BV231" s="130">
        <v>19</v>
      </c>
      <c r="BW231" s="130" t="s">
        <v>331</v>
      </c>
      <c r="BX231" s="202" t="s">
        <v>331</v>
      </c>
    </row>
    <row r="232" spans="43:76" ht="21" x14ac:dyDescent="0.25">
      <c r="AQ232" s="364" t="s">
        <v>228</v>
      </c>
      <c r="AR232" s="365"/>
      <c r="AS232" s="365"/>
      <c r="AT232" s="365"/>
      <c r="AU232" s="365"/>
      <c r="AV232" s="365"/>
      <c r="AW232" s="365"/>
      <c r="AX232" s="365"/>
      <c r="AY232" s="365"/>
      <c r="AZ232" s="365"/>
      <c r="BA232" s="365"/>
      <c r="BB232" s="365"/>
      <c r="BC232" s="365"/>
      <c r="BD232" s="365"/>
      <c r="BE232" s="365"/>
      <c r="BF232" s="366"/>
      <c r="BH232" s="200">
        <v>43</v>
      </c>
      <c r="BI232" s="217">
        <v>31</v>
      </c>
      <c r="BJ232" s="61">
        <v>2</v>
      </c>
      <c r="BK232" s="125"/>
      <c r="BL232" s="125"/>
      <c r="BM232" s="134" t="s">
        <v>60</v>
      </c>
      <c r="BN232" s="130">
        <v>80</v>
      </c>
      <c r="BO232" s="130">
        <v>113</v>
      </c>
      <c r="BP232" s="130">
        <v>488</v>
      </c>
      <c r="BQ232" s="130">
        <v>184</v>
      </c>
      <c r="BR232" s="130">
        <v>102</v>
      </c>
      <c r="BS232" s="130" t="s">
        <v>835</v>
      </c>
      <c r="BT232" s="130" t="s">
        <v>836</v>
      </c>
      <c r="BU232" s="130">
        <v>193</v>
      </c>
      <c r="BV232" s="130">
        <v>13</v>
      </c>
      <c r="BW232" s="130" t="s">
        <v>331</v>
      </c>
      <c r="BX232" s="202" t="s">
        <v>331</v>
      </c>
    </row>
    <row r="233" spans="43:76" ht="21.75" thickBot="1" x14ac:dyDescent="0.3">
      <c r="AQ233" s="367"/>
      <c r="AR233" s="368"/>
      <c r="AS233" s="368"/>
      <c r="AT233" s="368"/>
      <c r="AU233" s="368"/>
      <c r="AV233" s="368"/>
      <c r="AW233" s="368"/>
      <c r="AX233" s="368"/>
      <c r="AY233" s="368"/>
      <c r="AZ233" s="368"/>
      <c r="BA233" s="368"/>
      <c r="BB233" s="368"/>
      <c r="BC233" s="368"/>
      <c r="BD233" s="368"/>
      <c r="BE233" s="368"/>
      <c r="BF233" s="369"/>
      <c r="BH233" s="200">
        <v>43</v>
      </c>
      <c r="BI233" s="217">
        <v>32</v>
      </c>
      <c r="BJ233" s="61">
        <v>17</v>
      </c>
      <c r="BK233" s="125"/>
      <c r="BL233" s="125"/>
      <c r="BM233" s="134" t="s">
        <v>175</v>
      </c>
      <c r="BN233" s="130">
        <v>552</v>
      </c>
      <c r="BO233" s="130">
        <v>601</v>
      </c>
      <c r="BP233" s="130">
        <v>304</v>
      </c>
      <c r="BQ233" s="130">
        <v>82</v>
      </c>
      <c r="BR233" s="130">
        <v>48</v>
      </c>
      <c r="BS233" s="130" t="s">
        <v>837</v>
      </c>
      <c r="BT233" s="130" t="s">
        <v>838</v>
      </c>
      <c r="BU233" s="130">
        <v>1153</v>
      </c>
      <c r="BV233" s="130">
        <v>19</v>
      </c>
      <c r="BW233" s="130" t="s">
        <v>331</v>
      </c>
      <c r="BX233" s="202" t="s">
        <v>331</v>
      </c>
    </row>
    <row r="234" spans="43:76" ht="24" thickBot="1" x14ac:dyDescent="0.3">
      <c r="AQ234" s="223" t="s">
        <v>331</v>
      </c>
      <c r="AR234" s="224"/>
      <c r="AS234" s="224"/>
      <c r="AT234" s="224"/>
      <c r="AU234" s="224"/>
      <c r="AV234" s="224"/>
      <c r="AW234" s="224"/>
      <c r="AX234" s="224"/>
      <c r="AY234" s="224"/>
      <c r="AZ234" s="224"/>
      <c r="BA234" s="224"/>
      <c r="BB234" s="224"/>
      <c r="BC234" s="224"/>
      <c r="BD234" s="224"/>
      <c r="BE234" s="224"/>
      <c r="BF234" s="225"/>
      <c r="BH234" s="200">
        <v>43</v>
      </c>
      <c r="BI234" s="217">
        <v>33</v>
      </c>
      <c r="BJ234" s="61">
        <v>8</v>
      </c>
      <c r="BK234" s="125"/>
      <c r="BL234" s="125"/>
      <c r="BM234" s="134" t="s">
        <v>176</v>
      </c>
      <c r="BN234" s="130">
        <v>256</v>
      </c>
      <c r="BO234" s="130">
        <v>297</v>
      </c>
      <c r="BP234" s="130">
        <v>222</v>
      </c>
      <c r="BQ234" s="130">
        <v>130</v>
      </c>
      <c r="BR234" s="130">
        <v>78</v>
      </c>
      <c r="BS234" s="130" t="s">
        <v>839</v>
      </c>
      <c r="BT234" s="130" t="s">
        <v>840</v>
      </c>
      <c r="BU234" s="130">
        <v>553</v>
      </c>
      <c r="BV234" s="130">
        <v>31</v>
      </c>
      <c r="BW234" s="130" t="s">
        <v>331</v>
      </c>
      <c r="BX234" s="202" t="s">
        <v>331</v>
      </c>
    </row>
    <row r="235" spans="43:76" ht="24" thickBot="1" x14ac:dyDescent="0.3">
      <c r="AQ235" s="223" t="s">
        <v>361</v>
      </c>
      <c r="AR235" s="224"/>
      <c r="AS235" s="224"/>
      <c r="AT235" s="224"/>
      <c r="AU235" s="224"/>
      <c r="AV235" s="224"/>
      <c r="AW235" s="224"/>
      <c r="AX235" s="224"/>
      <c r="AY235" s="224"/>
      <c r="AZ235" s="224"/>
      <c r="BA235" s="224"/>
      <c r="BB235" s="224"/>
      <c r="BC235" s="224"/>
      <c r="BD235" s="224"/>
      <c r="BE235" s="224"/>
      <c r="BF235" s="225"/>
      <c r="BH235" s="200">
        <v>43</v>
      </c>
      <c r="BI235" s="217">
        <v>34</v>
      </c>
      <c r="BJ235" s="61">
        <v>1</v>
      </c>
      <c r="BK235" s="125"/>
      <c r="BL235" s="125"/>
      <c r="BM235" s="134" t="s">
        <v>39</v>
      </c>
      <c r="BN235" s="130">
        <v>40</v>
      </c>
      <c r="BO235" s="130">
        <v>75</v>
      </c>
      <c r="BP235" s="130">
        <v>92</v>
      </c>
      <c r="BQ235" s="130">
        <v>52</v>
      </c>
      <c r="BR235" s="130">
        <v>9</v>
      </c>
      <c r="BS235" s="130" t="s">
        <v>841</v>
      </c>
      <c r="BT235" s="130" t="s">
        <v>842</v>
      </c>
      <c r="BU235" s="130">
        <v>115</v>
      </c>
      <c r="BV235" s="130">
        <v>16</v>
      </c>
      <c r="BW235" s="130" t="s">
        <v>331</v>
      </c>
      <c r="BX235" s="202" t="s">
        <v>331</v>
      </c>
    </row>
    <row r="236" spans="43:76" ht="21" x14ac:dyDescent="0.25">
      <c r="AQ236" s="118"/>
      <c r="AR236" s="118"/>
      <c r="AS236" s="118"/>
      <c r="AT236" s="118"/>
      <c r="AU236" s="118"/>
      <c r="AV236" s="118"/>
      <c r="AW236" s="118"/>
      <c r="AX236" s="118"/>
      <c r="AY236" s="118"/>
      <c r="AZ236" s="118"/>
      <c r="BA236" s="118"/>
      <c r="BB236" s="118"/>
      <c r="BC236" s="118"/>
      <c r="BD236" s="118"/>
      <c r="BE236" s="118"/>
      <c r="BF236" s="118"/>
      <c r="BH236" s="200">
        <v>43</v>
      </c>
      <c r="BI236" s="217">
        <v>35</v>
      </c>
      <c r="BJ236" s="61">
        <v>4</v>
      </c>
      <c r="BK236" s="125"/>
      <c r="BL236" s="125"/>
      <c r="BM236" s="134" t="s">
        <v>85</v>
      </c>
      <c r="BN236" s="130">
        <v>128</v>
      </c>
      <c r="BO236" s="130">
        <v>167</v>
      </c>
      <c r="BP236" s="130">
        <v>40</v>
      </c>
      <c r="BQ236" s="130">
        <v>43</v>
      </c>
      <c r="BR236" s="130">
        <v>4</v>
      </c>
      <c r="BS236" s="130" t="s">
        <v>632</v>
      </c>
      <c r="BT236" s="130" t="s">
        <v>633</v>
      </c>
      <c r="BU236" s="130">
        <v>295</v>
      </c>
      <c r="BV236" s="130">
        <v>25</v>
      </c>
      <c r="BW236" s="130">
        <v>167</v>
      </c>
      <c r="BX236" s="202" t="s">
        <v>331</v>
      </c>
    </row>
    <row r="237" spans="43:76" ht="21" x14ac:dyDescent="0.25">
      <c r="AQ237" s="232" t="s">
        <v>307</v>
      </c>
      <c r="AR237" s="232"/>
      <c r="AS237" s="232"/>
      <c r="AT237" s="232"/>
      <c r="AU237" s="232"/>
      <c r="AV237" s="232"/>
      <c r="AW237" s="232"/>
      <c r="AX237" s="232"/>
      <c r="AY237" s="232"/>
      <c r="AZ237" s="232"/>
      <c r="BA237" s="232"/>
      <c r="BB237" s="232"/>
      <c r="BC237" s="232"/>
      <c r="BD237" s="232"/>
      <c r="BE237" s="232"/>
      <c r="BF237" s="232"/>
      <c r="BH237" s="200">
        <v>43</v>
      </c>
      <c r="BI237" s="217">
        <v>36</v>
      </c>
      <c r="BJ237" s="61">
        <v>3</v>
      </c>
      <c r="BK237" s="125"/>
      <c r="BL237" s="125"/>
      <c r="BM237" s="134" t="s">
        <v>67</v>
      </c>
      <c r="BN237" s="130">
        <v>88</v>
      </c>
      <c r="BO237" s="130">
        <v>127</v>
      </c>
      <c r="BP237" s="130">
        <v>83</v>
      </c>
      <c r="BQ237" s="130">
        <v>39</v>
      </c>
      <c r="BR237" s="130">
        <v>36</v>
      </c>
      <c r="BS237" s="130" t="s">
        <v>843</v>
      </c>
      <c r="BT237" s="130" t="s">
        <v>844</v>
      </c>
      <c r="BU237" s="130">
        <v>215</v>
      </c>
      <c r="BV237" s="130">
        <v>26</v>
      </c>
      <c r="BW237" s="130" t="s">
        <v>331</v>
      </c>
      <c r="BX237" s="202" t="s">
        <v>331</v>
      </c>
    </row>
    <row r="238" spans="43:76" ht="21.75" thickBot="1" x14ac:dyDescent="0.3">
      <c r="AQ238" s="233"/>
      <c r="AR238" s="233"/>
      <c r="AS238" s="233"/>
      <c r="AT238" s="233"/>
      <c r="AU238" s="233"/>
      <c r="AV238" s="233"/>
      <c r="AW238" s="233"/>
      <c r="AX238" s="233"/>
      <c r="AY238" s="233"/>
      <c r="AZ238" s="233"/>
      <c r="BA238" s="233"/>
      <c r="BB238" s="233"/>
      <c r="BC238" s="233"/>
      <c r="BD238" s="233"/>
      <c r="BE238" s="233"/>
      <c r="BF238" s="233"/>
      <c r="BH238" s="200">
        <v>43</v>
      </c>
      <c r="BI238" s="217">
        <v>37</v>
      </c>
      <c r="BJ238" s="61">
        <v>5</v>
      </c>
      <c r="BK238" s="125"/>
      <c r="BL238" s="125"/>
      <c r="BM238" s="134" t="s">
        <v>102</v>
      </c>
      <c r="BN238" s="130">
        <v>168</v>
      </c>
      <c r="BO238" s="130">
        <v>210</v>
      </c>
      <c r="BP238" s="130">
        <v>122</v>
      </c>
      <c r="BQ238" s="130">
        <v>75</v>
      </c>
      <c r="BR238" s="130">
        <v>82</v>
      </c>
      <c r="BS238" s="130" t="s">
        <v>845</v>
      </c>
      <c r="BT238" s="130" t="s">
        <v>846</v>
      </c>
      <c r="BU238" s="130">
        <v>378</v>
      </c>
      <c r="BV238" s="130">
        <v>18</v>
      </c>
      <c r="BW238" s="130" t="s">
        <v>331</v>
      </c>
      <c r="BX238" s="202" t="s">
        <v>331</v>
      </c>
    </row>
    <row r="239" spans="43:76" ht="21.75" thickBot="1" x14ac:dyDescent="0.3">
      <c r="AQ239" s="344" t="s">
        <v>847</v>
      </c>
      <c r="AR239" s="344"/>
      <c r="AS239" s="344"/>
      <c r="AT239" s="344"/>
      <c r="AU239" s="344"/>
      <c r="AV239" s="344"/>
      <c r="AW239" s="344"/>
      <c r="AX239" s="344"/>
      <c r="AY239" s="344"/>
      <c r="AZ239" s="344"/>
      <c r="BA239" s="344"/>
      <c r="BB239" s="344"/>
      <c r="BC239" s="344"/>
      <c r="BD239" s="344"/>
      <c r="BE239" s="344"/>
      <c r="BF239" s="344"/>
      <c r="BH239" s="200">
        <v>43</v>
      </c>
      <c r="BI239" s="217">
        <v>38</v>
      </c>
      <c r="BJ239" s="61">
        <v>2</v>
      </c>
      <c r="BK239" s="125"/>
      <c r="BL239" s="125"/>
      <c r="BM239" s="134" t="s">
        <v>59</v>
      </c>
      <c r="BN239" s="130">
        <v>48</v>
      </c>
      <c r="BO239" s="130">
        <v>88</v>
      </c>
      <c r="BP239" s="130">
        <v>197</v>
      </c>
      <c r="BQ239" s="130">
        <v>157</v>
      </c>
      <c r="BR239" s="130">
        <v>118</v>
      </c>
      <c r="BS239" s="130" t="s">
        <v>848</v>
      </c>
      <c r="BT239" s="130" t="s">
        <v>849</v>
      </c>
      <c r="BU239" s="130">
        <v>136</v>
      </c>
      <c r="BV239" s="130">
        <v>28</v>
      </c>
      <c r="BW239" s="130" t="s">
        <v>331</v>
      </c>
      <c r="BX239" s="202">
        <v>88</v>
      </c>
    </row>
    <row r="240" spans="43:76" ht="21.75" thickBot="1" x14ac:dyDescent="0.3">
      <c r="AQ240" s="234" t="s">
        <v>850</v>
      </c>
      <c r="AR240" s="234"/>
      <c r="AS240" s="234"/>
      <c r="AT240" s="234"/>
      <c r="AU240" s="234"/>
      <c r="AV240" s="234"/>
      <c r="AW240" s="234"/>
      <c r="AX240" s="234"/>
      <c r="AY240" s="234"/>
      <c r="AZ240" s="234"/>
      <c r="BA240" s="234"/>
      <c r="BB240" s="234"/>
      <c r="BC240" s="234"/>
      <c r="BD240" s="234"/>
      <c r="BE240" s="234"/>
      <c r="BF240" s="234"/>
      <c r="BH240" s="200">
        <v>43</v>
      </c>
      <c r="BI240" s="217">
        <v>39</v>
      </c>
      <c r="BJ240" s="61">
        <v>6</v>
      </c>
      <c r="BK240" s="125"/>
      <c r="BL240" s="125"/>
      <c r="BM240" s="134" t="s">
        <v>66</v>
      </c>
      <c r="BN240" s="130">
        <v>240</v>
      </c>
      <c r="BO240" s="130">
        <v>285</v>
      </c>
      <c r="BP240" s="130">
        <v>40</v>
      </c>
      <c r="BQ240" s="130">
        <v>39</v>
      </c>
      <c r="BR240" s="130">
        <v>41</v>
      </c>
      <c r="BS240" s="130" t="s">
        <v>851</v>
      </c>
      <c r="BT240" s="130" t="s">
        <v>852</v>
      </c>
      <c r="BU240" s="130">
        <v>525</v>
      </c>
      <c r="BV240" s="130">
        <v>21</v>
      </c>
      <c r="BW240" s="130" t="s">
        <v>331</v>
      </c>
      <c r="BX240" s="202" t="s">
        <v>331</v>
      </c>
    </row>
    <row r="241" spans="43:76" ht="21" x14ac:dyDescent="0.25">
      <c r="AQ241" s="358" t="s">
        <v>212</v>
      </c>
      <c r="AR241" s="359"/>
      <c r="AS241" s="359"/>
      <c r="AT241" s="359"/>
      <c r="AU241" s="359"/>
      <c r="AV241" s="359"/>
      <c r="AW241" s="359"/>
      <c r="AX241" s="359"/>
      <c r="AY241" s="359"/>
      <c r="AZ241" s="359"/>
      <c r="BA241" s="359"/>
      <c r="BB241" s="359"/>
      <c r="BC241" s="359"/>
      <c r="BD241" s="359"/>
      <c r="BE241" s="359"/>
      <c r="BF241" s="360"/>
      <c r="BH241" s="200">
        <v>43</v>
      </c>
      <c r="BI241" s="217">
        <v>40</v>
      </c>
      <c r="BJ241" s="61">
        <v>5</v>
      </c>
      <c r="BK241" s="125"/>
      <c r="BL241" s="125"/>
      <c r="BM241" s="134" t="s">
        <v>91</v>
      </c>
      <c r="BN241" s="130">
        <v>200</v>
      </c>
      <c r="BO241" s="130">
        <v>245</v>
      </c>
      <c r="BP241" s="130">
        <v>1</v>
      </c>
      <c r="BQ241" s="130">
        <v>80</v>
      </c>
      <c r="BR241" s="130">
        <v>9</v>
      </c>
      <c r="BS241" s="130" t="s">
        <v>853</v>
      </c>
      <c r="BT241" s="130" t="s">
        <v>854</v>
      </c>
      <c r="BU241" s="130">
        <v>445</v>
      </c>
      <c r="BV241" s="130">
        <v>13</v>
      </c>
      <c r="BW241" s="130" t="s">
        <v>331</v>
      </c>
      <c r="BX241" s="202" t="s">
        <v>331</v>
      </c>
    </row>
    <row r="242" spans="43:76" ht="21.75" thickBot="1" x14ac:dyDescent="0.3">
      <c r="AQ242" s="361"/>
      <c r="AR242" s="362"/>
      <c r="AS242" s="362"/>
      <c r="AT242" s="362"/>
      <c r="AU242" s="362"/>
      <c r="AV242" s="362"/>
      <c r="AW242" s="362"/>
      <c r="AX242" s="362"/>
      <c r="AY242" s="362"/>
      <c r="AZ242" s="362"/>
      <c r="BA242" s="362"/>
      <c r="BB242" s="362"/>
      <c r="BC242" s="362"/>
      <c r="BD242" s="362"/>
      <c r="BE242" s="362"/>
      <c r="BF242" s="363"/>
      <c r="BH242" s="200">
        <v>43</v>
      </c>
      <c r="BI242" s="217">
        <v>41</v>
      </c>
      <c r="BJ242" s="61">
        <v>5</v>
      </c>
      <c r="BK242" s="125"/>
      <c r="BL242" s="125"/>
      <c r="BM242" s="134" t="s">
        <v>91</v>
      </c>
      <c r="BN242" s="130">
        <v>200</v>
      </c>
      <c r="BO242" s="130">
        <v>246</v>
      </c>
      <c r="BP242" s="130">
        <v>81</v>
      </c>
      <c r="BQ242" s="130">
        <v>71</v>
      </c>
      <c r="BR242" s="130">
        <v>9</v>
      </c>
      <c r="BS242" s="130" t="s">
        <v>855</v>
      </c>
      <c r="BT242" s="130" t="s">
        <v>856</v>
      </c>
      <c r="BU242" s="130">
        <v>446</v>
      </c>
      <c r="BV242" s="130">
        <v>14</v>
      </c>
      <c r="BW242" s="130" t="s">
        <v>331</v>
      </c>
      <c r="BX242" s="202" t="s">
        <v>331</v>
      </c>
    </row>
    <row r="243" spans="43:76" ht="24" thickBot="1" x14ac:dyDescent="0.3">
      <c r="AQ243" s="223" t="s">
        <v>331</v>
      </c>
      <c r="AR243" s="224"/>
      <c r="AS243" s="224"/>
      <c r="AT243" s="224"/>
      <c r="AU243" s="224"/>
      <c r="AV243" s="224"/>
      <c r="AW243" s="224"/>
      <c r="AX243" s="224"/>
      <c r="AY243" s="224"/>
      <c r="AZ243" s="224"/>
      <c r="BA243" s="224"/>
      <c r="BB243" s="224"/>
      <c r="BC243" s="224"/>
      <c r="BD243" s="224"/>
      <c r="BE243" s="224"/>
      <c r="BF243" s="225"/>
      <c r="BH243" s="200">
        <v>43</v>
      </c>
      <c r="BI243" s="217">
        <v>42</v>
      </c>
      <c r="BJ243" s="61">
        <v>3</v>
      </c>
      <c r="BK243" s="125"/>
      <c r="BL243" s="125"/>
      <c r="BM243" s="134" t="s">
        <v>82</v>
      </c>
      <c r="BN243" s="130">
        <v>120</v>
      </c>
      <c r="BO243" s="130">
        <v>165</v>
      </c>
      <c r="BP243" s="130">
        <v>10</v>
      </c>
      <c r="BQ243" s="130">
        <v>80</v>
      </c>
      <c r="BR243" s="130">
        <v>4</v>
      </c>
      <c r="BS243" s="130" t="s">
        <v>463</v>
      </c>
      <c r="BT243" s="130" t="s">
        <v>464</v>
      </c>
      <c r="BU243" s="130">
        <v>285</v>
      </c>
      <c r="BV243" s="130">
        <v>15</v>
      </c>
      <c r="BW243" s="130">
        <v>165</v>
      </c>
      <c r="BX243" s="202" t="s">
        <v>331</v>
      </c>
    </row>
    <row r="244" spans="43:76" ht="24" thickBot="1" x14ac:dyDescent="0.3">
      <c r="AQ244" s="223" t="s">
        <v>361</v>
      </c>
      <c r="AR244" s="224"/>
      <c r="AS244" s="224"/>
      <c r="AT244" s="224"/>
      <c r="AU244" s="224"/>
      <c r="AV244" s="224"/>
      <c r="AW244" s="224"/>
      <c r="AX244" s="224"/>
      <c r="AY244" s="224"/>
      <c r="AZ244" s="224"/>
      <c r="BA244" s="224"/>
      <c r="BB244" s="224"/>
      <c r="BC244" s="224"/>
      <c r="BD244" s="224"/>
      <c r="BE244" s="224"/>
      <c r="BF244" s="225"/>
      <c r="BH244" s="200">
        <v>43</v>
      </c>
      <c r="BI244" s="217">
        <v>43</v>
      </c>
      <c r="BJ244" s="61">
        <v>4</v>
      </c>
      <c r="BK244" s="125"/>
      <c r="BL244" s="125"/>
      <c r="BM244" s="134" t="s">
        <v>89</v>
      </c>
      <c r="BN244" s="130">
        <v>128</v>
      </c>
      <c r="BO244" s="130">
        <v>175</v>
      </c>
      <c r="BP244" s="130">
        <v>90</v>
      </c>
      <c r="BQ244" s="130">
        <v>84</v>
      </c>
      <c r="BR244" s="130">
        <v>0</v>
      </c>
      <c r="BS244" s="130" t="s">
        <v>857</v>
      </c>
      <c r="BT244" s="130" t="s">
        <v>858</v>
      </c>
      <c r="BU244" s="130">
        <v>303</v>
      </c>
      <c r="BV244" s="130">
        <v>24</v>
      </c>
      <c r="BW244" s="130" t="s">
        <v>331</v>
      </c>
      <c r="BX244" s="202" t="s">
        <v>331</v>
      </c>
    </row>
    <row r="245" spans="43:76" ht="21" x14ac:dyDescent="0.25">
      <c r="BH245" s="200">
        <v>43</v>
      </c>
      <c r="BI245" s="217">
        <v>44</v>
      </c>
      <c r="BJ245" s="61">
        <v>1</v>
      </c>
      <c r="BK245" s="125"/>
      <c r="BL245" s="125"/>
      <c r="BM245" s="134" t="s">
        <v>39</v>
      </c>
      <c r="BN245" s="130">
        <v>40</v>
      </c>
      <c r="BO245" s="130">
        <v>85</v>
      </c>
      <c r="BP245" s="130">
        <v>174</v>
      </c>
      <c r="BQ245" s="130">
        <v>84</v>
      </c>
      <c r="BR245" s="130">
        <v>45</v>
      </c>
      <c r="BS245" s="130" t="s">
        <v>859</v>
      </c>
      <c r="BT245" s="130" t="s">
        <v>860</v>
      </c>
      <c r="BU245" s="130">
        <v>125</v>
      </c>
      <c r="BV245" s="130">
        <v>17</v>
      </c>
      <c r="BW245" s="130" t="s">
        <v>331</v>
      </c>
      <c r="BX245" s="202" t="s">
        <v>331</v>
      </c>
    </row>
    <row r="246" spans="43:76" ht="21" x14ac:dyDescent="0.25">
      <c r="AQ246" s="357" t="s">
        <v>308</v>
      </c>
      <c r="AR246" s="357"/>
      <c r="AS246" s="357"/>
      <c r="AT246" s="357"/>
      <c r="AU246" s="357"/>
      <c r="AV246" s="357"/>
      <c r="AW246" s="357"/>
      <c r="AX246" s="357"/>
      <c r="AY246" s="357"/>
      <c r="AZ246" s="357"/>
      <c r="BA246" s="357"/>
      <c r="BB246" s="357"/>
      <c r="BC246" s="357"/>
      <c r="BD246" s="357"/>
      <c r="BE246" s="357"/>
      <c r="BF246" s="357"/>
      <c r="BH246" s="200">
        <v>43</v>
      </c>
      <c r="BI246" s="217">
        <v>45</v>
      </c>
      <c r="BJ246" s="61">
        <v>6</v>
      </c>
      <c r="BK246" s="125"/>
      <c r="BL246" s="125"/>
      <c r="BM246" s="134" t="s">
        <v>112</v>
      </c>
      <c r="BN246" s="130">
        <v>208</v>
      </c>
      <c r="BO246" s="130">
        <v>259</v>
      </c>
      <c r="BP246" s="130">
        <v>90</v>
      </c>
      <c r="BQ246" s="130">
        <v>39</v>
      </c>
      <c r="BR246" s="130">
        <v>16</v>
      </c>
      <c r="BS246" s="130" t="s">
        <v>861</v>
      </c>
      <c r="BT246" s="130" t="s">
        <v>862</v>
      </c>
      <c r="BU246" s="130">
        <v>467</v>
      </c>
      <c r="BV246" s="130">
        <v>26</v>
      </c>
      <c r="BW246" s="130" t="s">
        <v>331</v>
      </c>
      <c r="BX246" s="202" t="s">
        <v>331</v>
      </c>
    </row>
    <row r="247" spans="43:76" ht="21.75" thickBot="1" x14ac:dyDescent="0.3">
      <c r="AQ247" s="357"/>
      <c r="AR247" s="357"/>
      <c r="AS247" s="357"/>
      <c r="AT247" s="357"/>
      <c r="AU247" s="357"/>
      <c r="AV247" s="357"/>
      <c r="AW247" s="357"/>
      <c r="AX247" s="357"/>
      <c r="AY247" s="357"/>
      <c r="AZ247" s="357"/>
      <c r="BA247" s="357"/>
      <c r="BB247" s="357"/>
      <c r="BC247" s="357"/>
      <c r="BD247" s="357"/>
      <c r="BE247" s="357"/>
      <c r="BF247" s="357"/>
      <c r="BH247" s="200">
        <v>43</v>
      </c>
      <c r="BI247" s="217">
        <v>46</v>
      </c>
      <c r="BJ247" s="61">
        <v>3</v>
      </c>
      <c r="BK247" s="125"/>
      <c r="BL247" s="125"/>
      <c r="BM247" s="134" t="s">
        <v>82</v>
      </c>
      <c r="BN247" s="130">
        <v>120</v>
      </c>
      <c r="BO247" s="130">
        <v>169</v>
      </c>
      <c r="BP247" s="130">
        <v>51</v>
      </c>
      <c r="BQ247" s="130">
        <v>23</v>
      </c>
      <c r="BR247" s="130">
        <v>57</v>
      </c>
      <c r="BS247" s="130" t="s">
        <v>863</v>
      </c>
      <c r="BT247" s="130" t="s">
        <v>864</v>
      </c>
      <c r="BU247" s="130">
        <v>289</v>
      </c>
      <c r="BV247" s="130">
        <v>19</v>
      </c>
      <c r="BW247" s="130" t="s">
        <v>331</v>
      </c>
      <c r="BX247" s="202" t="s">
        <v>331</v>
      </c>
    </row>
    <row r="248" spans="43:76" ht="21.75" thickBot="1" x14ac:dyDescent="0.3">
      <c r="AQ248" s="344" t="s">
        <v>865</v>
      </c>
      <c r="AR248" s="344"/>
      <c r="AS248" s="344"/>
      <c r="AT248" s="344"/>
      <c r="AU248" s="344"/>
      <c r="AV248" s="344"/>
      <c r="AW248" s="344"/>
      <c r="AX248" s="344"/>
      <c r="AY248" s="344"/>
      <c r="AZ248" s="344"/>
      <c r="BA248" s="344"/>
      <c r="BB248" s="344"/>
      <c r="BC248" s="344"/>
      <c r="BD248" s="344"/>
      <c r="BE248" s="344"/>
      <c r="BF248" s="344"/>
      <c r="BH248" s="200">
        <v>43</v>
      </c>
      <c r="BI248" s="217">
        <v>47</v>
      </c>
      <c r="BJ248" s="61">
        <v>5</v>
      </c>
      <c r="BK248" s="125"/>
      <c r="BL248" s="125"/>
      <c r="BM248" s="134" t="s">
        <v>71</v>
      </c>
      <c r="BN248" s="130">
        <v>168</v>
      </c>
      <c r="BO248" s="130">
        <v>220</v>
      </c>
      <c r="BP248" s="130">
        <v>74</v>
      </c>
      <c r="BQ248" s="130">
        <v>80</v>
      </c>
      <c r="BR248" s="130">
        <v>41</v>
      </c>
      <c r="BS248" s="130" t="s">
        <v>476</v>
      </c>
      <c r="BT248" s="130" t="s">
        <v>477</v>
      </c>
      <c r="BU248" s="130">
        <v>388</v>
      </c>
      <c r="BV248" s="130">
        <v>19</v>
      </c>
      <c r="BW248" s="130" t="s">
        <v>331</v>
      </c>
      <c r="BX248" s="202" t="s">
        <v>331</v>
      </c>
    </row>
    <row r="249" spans="43:76" ht="24" thickBot="1" x14ac:dyDescent="0.3">
      <c r="AQ249" s="245" t="s">
        <v>866</v>
      </c>
      <c r="AR249" s="245"/>
      <c r="AS249" s="245"/>
      <c r="AT249" s="245"/>
      <c r="AU249" s="245"/>
      <c r="AV249" s="245"/>
      <c r="AW249" s="245"/>
      <c r="AX249" s="245"/>
      <c r="AY249" s="245"/>
      <c r="AZ249" s="245"/>
      <c r="BA249" s="245"/>
      <c r="BB249" s="245"/>
      <c r="BC249" s="245"/>
      <c r="BD249" s="245"/>
      <c r="BE249" s="245"/>
      <c r="BF249" s="245"/>
      <c r="BH249" s="200">
        <v>43</v>
      </c>
      <c r="BI249" s="217">
        <v>48</v>
      </c>
      <c r="BJ249" s="61">
        <v>6</v>
      </c>
      <c r="BK249" s="125"/>
      <c r="BL249" s="125"/>
      <c r="BM249" s="134" t="s">
        <v>66</v>
      </c>
      <c r="BN249" s="130">
        <v>240</v>
      </c>
      <c r="BO249" s="130">
        <v>294</v>
      </c>
      <c r="BP249" s="130">
        <v>154</v>
      </c>
      <c r="BQ249" s="130">
        <v>121</v>
      </c>
      <c r="BR249" s="130">
        <v>62</v>
      </c>
      <c r="BS249" s="130" t="s">
        <v>867</v>
      </c>
      <c r="BT249" s="130" t="s">
        <v>868</v>
      </c>
      <c r="BU249" s="130">
        <v>534</v>
      </c>
      <c r="BV249" s="130">
        <v>21</v>
      </c>
      <c r="BW249" s="130" t="s">
        <v>331</v>
      </c>
      <c r="BX249" s="202" t="s">
        <v>331</v>
      </c>
    </row>
    <row r="250" spans="43:76" ht="21" x14ac:dyDescent="0.25">
      <c r="AQ250" s="348" t="s">
        <v>224</v>
      </c>
      <c r="AR250" s="349"/>
      <c r="AS250" s="349"/>
      <c r="AT250" s="349"/>
      <c r="AU250" s="349"/>
      <c r="AV250" s="349"/>
      <c r="AW250" s="349"/>
      <c r="AX250" s="349"/>
      <c r="AY250" s="349"/>
      <c r="AZ250" s="349"/>
      <c r="BA250" s="349"/>
      <c r="BB250" s="349"/>
      <c r="BC250" s="349"/>
      <c r="BD250" s="349"/>
      <c r="BE250" s="349"/>
      <c r="BF250" s="350"/>
      <c r="BH250" s="200">
        <v>43</v>
      </c>
      <c r="BI250" s="217">
        <v>49</v>
      </c>
      <c r="BJ250" s="61">
        <v>3</v>
      </c>
      <c r="BK250" s="125"/>
      <c r="BL250" s="125"/>
      <c r="BM250" s="134" t="s">
        <v>73</v>
      </c>
      <c r="BN250" s="130">
        <v>88</v>
      </c>
      <c r="BO250" s="130">
        <v>140</v>
      </c>
      <c r="BP250" s="130">
        <v>33</v>
      </c>
      <c r="BQ250" s="130">
        <v>59</v>
      </c>
      <c r="BR250" s="130">
        <v>57</v>
      </c>
      <c r="BS250" s="130" t="s">
        <v>869</v>
      </c>
      <c r="BT250" s="130" t="s">
        <v>870</v>
      </c>
      <c r="BU250" s="130">
        <v>228</v>
      </c>
      <c r="BV250" s="130">
        <v>21</v>
      </c>
      <c r="BW250" s="130">
        <v>140</v>
      </c>
      <c r="BX250" s="202" t="s">
        <v>331</v>
      </c>
    </row>
    <row r="251" spans="43:76" ht="21" x14ac:dyDescent="0.25">
      <c r="AQ251" s="351"/>
      <c r="AR251" s="352"/>
      <c r="AS251" s="352"/>
      <c r="AT251" s="352"/>
      <c r="AU251" s="352"/>
      <c r="AV251" s="352"/>
      <c r="AW251" s="352"/>
      <c r="AX251" s="352"/>
      <c r="AY251" s="352"/>
      <c r="AZ251" s="352"/>
      <c r="BA251" s="352"/>
      <c r="BB251" s="352"/>
      <c r="BC251" s="352"/>
      <c r="BD251" s="352"/>
      <c r="BE251" s="352"/>
      <c r="BF251" s="353"/>
      <c r="BH251" s="200">
        <v>43</v>
      </c>
      <c r="BI251" s="217">
        <v>50</v>
      </c>
      <c r="BJ251" s="61">
        <v>3</v>
      </c>
      <c r="BK251" s="125"/>
      <c r="BL251" s="125"/>
      <c r="BM251" s="134" t="s">
        <v>82</v>
      </c>
      <c r="BN251" s="130">
        <v>120</v>
      </c>
      <c r="BO251" s="130">
        <v>173</v>
      </c>
      <c r="BP251" s="130">
        <v>92</v>
      </c>
      <c r="BQ251" s="130">
        <v>2</v>
      </c>
      <c r="BR251" s="130">
        <v>46</v>
      </c>
      <c r="BS251" s="130" t="s">
        <v>871</v>
      </c>
      <c r="BT251" s="130" t="s">
        <v>872</v>
      </c>
      <c r="BU251" s="130">
        <v>293</v>
      </c>
      <c r="BV251" s="130">
        <v>14</v>
      </c>
      <c r="BW251" s="130" t="s">
        <v>331</v>
      </c>
      <c r="BX251" s="202" t="s">
        <v>331</v>
      </c>
    </row>
    <row r="252" spans="43:76" ht="21" x14ac:dyDescent="0.25">
      <c r="AQ252" s="351"/>
      <c r="AR252" s="352"/>
      <c r="AS252" s="352"/>
      <c r="AT252" s="352"/>
      <c r="AU252" s="352"/>
      <c r="AV252" s="352"/>
      <c r="AW252" s="352"/>
      <c r="AX252" s="352"/>
      <c r="AY252" s="352"/>
      <c r="AZ252" s="352"/>
      <c r="BA252" s="352"/>
      <c r="BB252" s="352"/>
      <c r="BC252" s="352"/>
      <c r="BD252" s="352"/>
      <c r="BE252" s="352"/>
      <c r="BF252" s="353"/>
      <c r="BH252" s="200">
        <v>43</v>
      </c>
      <c r="BI252" s="217">
        <v>51</v>
      </c>
      <c r="BJ252" s="61">
        <v>6</v>
      </c>
      <c r="BK252" s="125"/>
      <c r="BL252" s="125"/>
      <c r="BM252" s="134" t="s">
        <v>80</v>
      </c>
      <c r="BN252" s="130">
        <v>208</v>
      </c>
      <c r="BO252" s="130">
        <v>265</v>
      </c>
      <c r="BP252" s="130">
        <v>90</v>
      </c>
      <c r="BQ252" s="130">
        <v>48</v>
      </c>
      <c r="BR252" s="130">
        <v>46</v>
      </c>
      <c r="BS252" s="130" t="s">
        <v>873</v>
      </c>
      <c r="BT252" s="130" t="s">
        <v>874</v>
      </c>
      <c r="BU252" s="130">
        <v>473</v>
      </c>
      <c r="BV252" s="130">
        <v>23</v>
      </c>
      <c r="BW252" s="130" t="s">
        <v>331</v>
      </c>
      <c r="BX252" s="202" t="s">
        <v>331</v>
      </c>
    </row>
    <row r="253" spans="43:76" ht="21" x14ac:dyDescent="0.25">
      <c r="AQ253" s="351"/>
      <c r="AR253" s="352"/>
      <c r="AS253" s="352"/>
      <c r="AT253" s="352"/>
      <c r="AU253" s="352"/>
      <c r="AV253" s="352"/>
      <c r="AW253" s="352"/>
      <c r="AX253" s="352"/>
      <c r="AY253" s="352"/>
      <c r="AZ253" s="352"/>
      <c r="BA253" s="352"/>
      <c r="BB253" s="352"/>
      <c r="BC253" s="352"/>
      <c r="BD253" s="352"/>
      <c r="BE253" s="352"/>
      <c r="BF253" s="353"/>
      <c r="BH253" s="200">
        <v>43</v>
      </c>
      <c r="BI253" s="217">
        <v>52</v>
      </c>
      <c r="BJ253" s="61">
        <v>3</v>
      </c>
      <c r="BK253" s="125"/>
      <c r="BL253" s="125"/>
      <c r="BM253" s="134" t="s">
        <v>82</v>
      </c>
      <c r="BN253" s="130">
        <v>120</v>
      </c>
      <c r="BO253" s="130">
        <v>175</v>
      </c>
      <c r="BP253" s="130">
        <v>42</v>
      </c>
      <c r="BQ253" s="130">
        <v>2</v>
      </c>
      <c r="BR253" s="130">
        <v>82</v>
      </c>
      <c r="BS253" s="130" t="s">
        <v>875</v>
      </c>
      <c r="BT253" s="130" t="s">
        <v>876</v>
      </c>
      <c r="BU253" s="130">
        <v>295</v>
      </c>
      <c r="BV253" s="130">
        <v>16</v>
      </c>
      <c r="BW253" s="130" t="s">
        <v>331</v>
      </c>
      <c r="BX253" s="202" t="s">
        <v>331</v>
      </c>
    </row>
    <row r="254" spans="43:76" ht="21" x14ac:dyDescent="0.25">
      <c r="AQ254" s="351"/>
      <c r="AR254" s="352"/>
      <c r="AS254" s="352"/>
      <c r="AT254" s="352"/>
      <c r="AU254" s="352"/>
      <c r="AV254" s="352"/>
      <c r="AW254" s="352"/>
      <c r="AX254" s="352"/>
      <c r="AY254" s="352"/>
      <c r="AZ254" s="352"/>
      <c r="BA254" s="352"/>
      <c r="BB254" s="352"/>
      <c r="BC254" s="352"/>
      <c r="BD254" s="352"/>
      <c r="BE254" s="352"/>
      <c r="BF254" s="353"/>
      <c r="BH254" s="200">
        <v>43</v>
      </c>
      <c r="BI254" s="217">
        <v>53</v>
      </c>
      <c r="BJ254" s="61">
        <v>4</v>
      </c>
      <c r="BK254" s="125"/>
      <c r="BL254" s="125"/>
      <c r="BM254" s="134" t="s">
        <v>75</v>
      </c>
      <c r="BN254" s="130">
        <v>160</v>
      </c>
      <c r="BO254" s="130">
        <v>217</v>
      </c>
      <c r="BP254" s="130">
        <v>40</v>
      </c>
      <c r="BQ254" s="130">
        <v>84</v>
      </c>
      <c r="BR254" s="130">
        <v>45</v>
      </c>
      <c r="BS254" s="130" t="s">
        <v>877</v>
      </c>
      <c r="BT254" s="130" t="s">
        <v>878</v>
      </c>
      <c r="BU254" s="130">
        <v>377</v>
      </c>
      <c r="BV254" s="130">
        <v>17</v>
      </c>
      <c r="BW254" s="130" t="s">
        <v>331</v>
      </c>
      <c r="BX254" s="202" t="s">
        <v>331</v>
      </c>
    </row>
    <row r="255" spans="43:76" ht="21" x14ac:dyDescent="0.25">
      <c r="AQ255" s="351"/>
      <c r="AR255" s="352"/>
      <c r="AS255" s="352"/>
      <c r="AT255" s="352"/>
      <c r="AU255" s="352"/>
      <c r="AV255" s="352"/>
      <c r="AW255" s="352"/>
      <c r="AX255" s="352"/>
      <c r="AY255" s="352"/>
      <c r="AZ255" s="352"/>
      <c r="BA255" s="352"/>
      <c r="BB255" s="352"/>
      <c r="BC255" s="352"/>
      <c r="BD255" s="352"/>
      <c r="BE255" s="352"/>
      <c r="BF255" s="353"/>
      <c r="BH255" s="200">
        <v>43</v>
      </c>
      <c r="BI255" s="217">
        <v>54</v>
      </c>
      <c r="BJ255" s="61">
        <v>3</v>
      </c>
      <c r="BK255" s="125"/>
      <c r="BL255" s="125"/>
      <c r="BM255" s="134" t="s">
        <v>82</v>
      </c>
      <c r="BN255" s="130">
        <v>120</v>
      </c>
      <c r="BO255" s="130">
        <v>177</v>
      </c>
      <c r="BP255" s="130">
        <v>124</v>
      </c>
      <c r="BQ255" s="130">
        <v>39</v>
      </c>
      <c r="BR255" s="130">
        <v>37</v>
      </c>
      <c r="BS255" s="130" t="s">
        <v>879</v>
      </c>
      <c r="BT255" s="130" t="s">
        <v>880</v>
      </c>
      <c r="BU255" s="130">
        <v>297</v>
      </c>
      <c r="BV255" s="130">
        <v>18</v>
      </c>
      <c r="BW255" s="130" t="s">
        <v>331</v>
      </c>
      <c r="BX255" s="202" t="s">
        <v>331</v>
      </c>
    </row>
    <row r="256" spans="43:76" ht="21" x14ac:dyDescent="0.25">
      <c r="AQ256" s="351"/>
      <c r="AR256" s="352"/>
      <c r="AS256" s="352"/>
      <c r="AT256" s="352"/>
      <c r="AU256" s="352"/>
      <c r="AV256" s="352"/>
      <c r="AW256" s="352"/>
      <c r="AX256" s="352"/>
      <c r="AY256" s="352"/>
      <c r="AZ256" s="352"/>
      <c r="BA256" s="352"/>
      <c r="BB256" s="352"/>
      <c r="BC256" s="352"/>
      <c r="BD256" s="352"/>
      <c r="BE256" s="352"/>
      <c r="BF256" s="353"/>
      <c r="BH256" s="200">
        <v>43</v>
      </c>
      <c r="BI256" s="217">
        <v>55</v>
      </c>
      <c r="BJ256" s="61">
        <v>6</v>
      </c>
      <c r="BK256" s="125"/>
      <c r="BL256" s="125"/>
      <c r="BM256" s="134" t="s">
        <v>66</v>
      </c>
      <c r="BN256" s="130">
        <v>240</v>
      </c>
      <c r="BO256" s="130">
        <v>301</v>
      </c>
      <c r="BP256" s="130">
        <v>163</v>
      </c>
      <c r="BQ256" s="130">
        <v>2</v>
      </c>
      <c r="BR256" s="130">
        <v>123</v>
      </c>
      <c r="BS256" s="130" t="s">
        <v>881</v>
      </c>
      <c r="BT256" s="130" t="s">
        <v>882</v>
      </c>
      <c r="BU256" s="130">
        <v>541</v>
      </c>
      <c r="BV256" s="130">
        <v>10</v>
      </c>
      <c r="BW256" s="130" t="s">
        <v>331</v>
      </c>
      <c r="BX256" s="202" t="s">
        <v>331</v>
      </c>
    </row>
    <row r="257" spans="43:76" ht="21" x14ac:dyDescent="0.25">
      <c r="AQ257" s="351"/>
      <c r="AR257" s="352"/>
      <c r="AS257" s="352"/>
      <c r="AT257" s="352"/>
      <c r="AU257" s="352"/>
      <c r="AV257" s="352"/>
      <c r="AW257" s="352"/>
      <c r="AX257" s="352"/>
      <c r="AY257" s="352"/>
      <c r="AZ257" s="352"/>
      <c r="BA257" s="352"/>
      <c r="BB257" s="352"/>
      <c r="BC257" s="352"/>
      <c r="BD257" s="352"/>
      <c r="BE257" s="352"/>
      <c r="BF257" s="353"/>
      <c r="BH257" s="200">
        <v>43</v>
      </c>
      <c r="BI257" s="217">
        <v>56</v>
      </c>
      <c r="BJ257" s="61">
        <v>2</v>
      </c>
      <c r="BK257" s="125"/>
      <c r="BL257" s="125"/>
      <c r="BM257" s="134" t="s">
        <v>60</v>
      </c>
      <c r="BN257" s="130">
        <v>80</v>
      </c>
      <c r="BO257" s="130">
        <v>138</v>
      </c>
      <c r="BP257" s="130">
        <v>165</v>
      </c>
      <c r="BQ257" s="130">
        <v>125</v>
      </c>
      <c r="BR257" s="130">
        <v>43</v>
      </c>
      <c r="BS257" s="130" t="s">
        <v>883</v>
      </c>
      <c r="BT257" s="130" t="s">
        <v>884</v>
      </c>
      <c r="BU257" s="130">
        <v>218</v>
      </c>
      <c r="BV257" s="130">
        <v>20</v>
      </c>
      <c r="BW257" s="130">
        <v>138</v>
      </c>
      <c r="BX257" s="202" t="s">
        <v>331</v>
      </c>
    </row>
    <row r="258" spans="43:76" ht="21" x14ac:dyDescent="0.25">
      <c r="AQ258" s="351"/>
      <c r="AR258" s="352"/>
      <c r="AS258" s="352"/>
      <c r="AT258" s="352"/>
      <c r="AU258" s="352"/>
      <c r="AV258" s="352"/>
      <c r="AW258" s="352"/>
      <c r="AX258" s="352"/>
      <c r="AY258" s="352"/>
      <c r="AZ258" s="352"/>
      <c r="BA258" s="352"/>
      <c r="BB258" s="352"/>
      <c r="BC258" s="352"/>
      <c r="BD258" s="352"/>
      <c r="BE258" s="352"/>
      <c r="BF258" s="353"/>
      <c r="BH258" s="200">
        <v>43</v>
      </c>
      <c r="BI258" s="217">
        <v>57</v>
      </c>
      <c r="BJ258" s="61">
        <v>6</v>
      </c>
      <c r="BK258" s="125"/>
      <c r="BL258" s="125"/>
      <c r="BM258" s="134" t="s">
        <v>66</v>
      </c>
      <c r="BN258" s="130">
        <v>240</v>
      </c>
      <c r="BO258" s="130">
        <v>303</v>
      </c>
      <c r="BP258" s="130">
        <v>40</v>
      </c>
      <c r="BQ258" s="130">
        <v>82</v>
      </c>
      <c r="BR258" s="130">
        <v>2</v>
      </c>
      <c r="BS258" s="130" t="s">
        <v>885</v>
      </c>
      <c r="BT258" s="130" t="s">
        <v>886</v>
      </c>
      <c r="BU258" s="130">
        <v>543</v>
      </c>
      <c r="BV258" s="130">
        <v>12</v>
      </c>
      <c r="BW258" s="130" t="s">
        <v>331</v>
      </c>
      <c r="BX258" s="202">
        <v>303</v>
      </c>
    </row>
    <row r="259" spans="43:76" ht="21" x14ac:dyDescent="0.25">
      <c r="AQ259" s="351"/>
      <c r="AR259" s="352"/>
      <c r="AS259" s="352"/>
      <c r="AT259" s="352"/>
      <c r="AU259" s="352"/>
      <c r="AV259" s="352"/>
      <c r="AW259" s="352"/>
      <c r="AX259" s="352"/>
      <c r="AY259" s="352"/>
      <c r="AZ259" s="352"/>
      <c r="BA259" s="352"/>
      <c r="BB259" s="352"/>
      <c r="BC259" s="352"/>
      <c r="BD259" s="352"/>
      <c r="BE259" s="352"/>
      <c r="BF259" s="353"/>
      <c r="BH259" s="200">
        <v>43</v>
      </c>
      <c r="BI259" s="217">
        <v>58</v>
      </c>
      <c r="BJ259" s="61">
        <v>5</v>
      </c>
      <c r="BK259" s="125"/>
      <c r="BL259" s="125"/>
      <c r="BM259" s="134" t="s">
        <v>91</v>
      </c>
      <c r="BN259" s="130">
        <v>200</v>
      </c>
      <c r="BO259" s="130">
        <v>263</v>
      </c>
      <c r="BP259" s="130">
        <v>122</v>
      </c>
      <c r="BQ259" s="130">
        <v>80</v>
      </c>
      <c r="BR259" s="130">
        <v>80</v>
      </c>
      <c r="BS259" s="130" t="s">
        <v>887</v>
      </c>
      <c r="BT259" s="130" t="s">
        <v>888</v>
      </c>
      <c r="BU259" s="130">
        <v>463</v>
      </c>
      <c r="BV259" s="130">
        <v>13</v>
      </c>
      <c r="BW259" s="130" t="s">
        <v>331</v>
      </c>
      <c r="BX259" s="202" t="s">
        <v>331</v>
      </c>
    </row>
    <row r="260" spans="43:76" ht="21" x14ac:dyDescent="0.25">
      <c r="AQ260" s="351"/>
      <c r="AR260" s="352"/>
      <c r="AS260" s="352"/>
      <c r="AT260" s="352"/>
      <c r="AU260" s="352"/>
      <c r="AV260" s="352"/>
      <c r="AW260" s="352"/>
      <c r="AX260" s="352"/>
      <c r="AY260" s="352"/>
      <c r="AZ260" s="352"/>
      <c r="BA260" s="352"/>
      <c r="BB260" s="352"/>
      <c r="BC260" s="352"/>
      <c r="BD260" s="352"/>
      <c r="BE260" s="352"/>
      <c r="BF260" s="353"/>
      <c r="BH260" s="200">
        <v>43</v>
      </c>
      <c r="BI260" s="217">
        <v>59</v>
      </c>
      <c r="BJ260" s="61">
        <v>2</v>
      </c>
      <c r="BK260" s="125"/>
      <c r="BL260" s="125"/>
      <c r="BM260" s="134" t="s">
        <v>60</v>
      </c>
      <c r="BN260" s="130">
        <v>80</v>
      </c>
      <c r="BO260" s="130">
        <v>141</v>
      </c>
      <c r="BP260" s="130">
        <v>42</v>
      </c>
      <c r="BQ260" s="130">
        <v>0</v>
      </c>
      <c r="BR260" s="130">
        <v>2</v>
      </c>
      <c r="BS260" s="130" t="s">
        <v>889</v>
      </c>
      <c r="BT260" s="130" t="s">
        <v>890</v>
      </c>
      <c r="BU260" s="130">
        <v>221</v>
      </c>
      <c r="BV260" s="130">
        <v>14</v>
      </c>
      <c r="BW260" s="130" t="s">
        <v>331</v>
      </c>
      <c r="BX260" s="202" t="s">
        <v>331</v>
      </c>
    </row>
    <row r="261" spans="43:76" ht="21" x14ac:dyDescent="0.25">
      <c r="AQ261" s="351"/>
      <c r="AR261" s="352"/>
      <c r="AS261" s="352"/>
      <c r="AT261" s="352"/>
      <c r="AU261" s="352"/>
      <c r="AV261" s="352"/>
      <c r="AW261" s="352"/>
      <c r="AX261" s="352"/>
      <c r="AY261" s="352"/>
      <c r="AZ261" s="352"/>
      <c r="BA261" s="352"/>
      <c r="BB261" s="352"/>
      <c r="BC261" s="352"/>
      <c r="BD261" s="352"/>
      <c r="BE261" s="352"/>
      <c r="BF261" s="353"/>
      <c r="BH261" s="200">
        <v>43</v>
      </c>
      <c r="BI261" s="217">
        <v>60</v>
      </c>
      <c r="BJ261" s="61">
        <v>3</v>
      </c>
      <c r="BK261" s="125"/>
      <c r="BL261" s="125"/>
      <c r="BM261" s="134" t="s">
        <v>82</v>
      </c>
      <c r="BN261" s="130">
        <v>120</v>
      </c>
      <c r="BO261" s="130">
        <v>183</v>
      </c>
      <c r="BP261" s="130">
        <v>42</v>
      </c>
      <c r="BQ261" s="130">
        <v>2</v>
      </c>
      <c r="BR261" s="130">
        <v>9</v>
      </c>
      <c r="BS261" s="130" t="s">
        <v>506</v>
      </c>
      <c r="BT261" s="130" t="s">
        <v>507</v>
      </c>
      <c r="BU261" s="130">
        <v>303</v>
      </c>
      <c r="BV261" s="130">
        <v>15</v>
      </c>
      <c r="BW261" s="130" t="s">
        <v>331</v>
      </c>
      <c r="BX261" s="202" t="s">
        <v>331</v>
      </c>
    </row>
    <row r="262" spans="43:76" ht="21.75" thickBot="1" x14ac:dyDescent="0.3">
      <c r="AQ262" s="354"/>
      <c r="AR262" s="355"/>
      <c r="AS262" s="355"/>
      <c r="AT262" s="355"/>
      <c r="AU262" s="355"/>
      <c r="AV262" s="355"/>
      <c r="AW262" s="355"/>
      <c r="AX262" s="355"/>
      <c r="AY262" s="355"/>
      <c r="AZ262" s="355"/>
      <c r="BA262" s="355"/>
      <c r="BB262" s="355"/>
      <c r="BC262" s="355"/>
      <c r="BD262" s="355"/>
      <c r="BE262" s="355"/>
      <c r="BF262" s="356"/>
      <c r="BH262" s="200">
        <v>43</v>
      </c>
      <c r="BI262" s="217">
        <v>61</v>
      </c>
      <c r="BJ262" s="61">
        <v>4</v>
      </c>
      <c r="BK262" s="125"/>
      <c r="BL262" s="125"/>
      <c r="BM262" s="134" t="s">
        <v>75</v>
      </c>
      <c r="BN262" s="130">
        <v>160</v>
      </c>
      <c r="BO262" s="130">
        <v>225</v>
      </c>
      <c r="BP262" s="130">
        <v>40</v>
      </c>
      <c r="BQ262" s="130">
        <v>11</v>
      </c>
      <c r="BR262" s="130">
        <v>9</v>
      </c>
      <c r="BS262" s="130" t="s">
        <v>891</v>
      </c>
      <c r="BT262" s="130" t="s">
        <v>892</v>
      </c>
      <c r="BU262" s="130">
        <v>385</v>
      </c>
      <c r="BV262" s="130">
        <v>16</v>
      </c>
      <c r="BW262" s="130" t="s">
        <v>331</v>
      </c>
      <c r="BX262" s="202" t="s">
        <v>331</v>
      </c>
    </row>
    <row r="263" spans="43:76" ht="24" thickBot="1" x14ac:dyDescent="0.3">
      <c r="AQ263" s="223" t="s">
        <v>331</v>
      </c>
      <c r="AR263" s="224"/>
      <c r="AS263" s="224"/>
      <c r="AT263" s="224"/>
      <c r="AU263" s="224"/>
      <c r="AV263" s="224"/>
      <c r="AW263" s="224"/>
      <c r="AX263" s="224"/>
      <c r="AY263" s="224"/>
      <c r="AZ263" s="224"/>
      <c r="BA263" s="224"/>
      <c r="BB263" s="224"/>
      <c r="BC263" s="224"/>
      <c r="BD263" s="224"/>
      <c r="BE263" s="224"/>
      <c r="BF263" s="225"/>
      <c r="BH263" s="200">
        <v>43</v>
      </c>
      <c r="BI263" s="217">
        <v>62</v>
      </c>
      <c r="BJ263" s="61">
        <v>3</v>
      </c>
      <c r="BK263" s="125"/>
      <c r="BL263" s="125"/>
      <c r="BM263" s="134" t="s">
        <v>82</v>
      </c>
      <c r="BN263" s="130">
        <v>120</v>
      </c>
      <c r="BO263" s="130">
        <v>185</v>
      </c>
      <c r="BP263" s="130">
        <v>51</v>
      </c>
      <c r="BQ263" s="130">
        <v>2</v>
      </c>
      <c r="BR263" s="130">
        <v>82</v>
      </c>
      <c r="BS263" s="130" t="s">
        <v>893</v>
      </c>
      <c r="BT263" s="130" t="s">
        <v>894</v>
      </c>
      <c r="BU263" s="130">
        <v>305</v>
      </c>
      <c r="BV263" s="130">
        <v>17</v>
      </c>
      <c r="BW263" s="130" t="s">
        <v>331</v>
      </c>
      <c r="BX263" s="202" t="s">
        <v>331</v>
      </c>
    </row>
    <row r="264" spans="43:76" ht="24" thickBot="1" x14ac:dyDescent="0.3">
      <c r="AQ264" s="223" t="s">
        <v>361</v>
      </c>
      <c r="AR264" s="224"/>
      <c r="AS264" s="224"/>
      <c r="AT264" s="224"/>
      <c r="AU264" s="224"/>
      <c r="AV264" s="224"/>
      <c r="AW264" s="224"/>
      <c r="AX264" s="224"/>
      <c r="AY264" s="224"/>
      <c r="AZ264" s="224"/>
      <c r="BA264" s="224"/>
      <c r="BB264" s="224"/>
      <c r="BC264" s="224"/>
      <c r="BD264" s="224"/>
      <c r="BE264" s="224"/>
      <c r="BF264" s="225"/>
      <c r="BH264" s="200">
        <v>43</v>
      </c>
      <c r="BI264" s="217">
        <v>63</v>
      </c>
      <c r="BJ264" s="61">
        <v>5</v>
      </c>
      <c r="BK264" s="124" t="s">
        <v>217</v>
      </c>
      <c r="BL264" s="124"/>
      <c r="BM264" s="134" t="s">
        <v>102</v>
      </c>
      <c r="BN264" s="130">
        <v>168</v>
      </c>
      <c r="BO264" s="130">
        <v>236</v>
      </c>
      <c r="BP264" s="130">
        <v>49</v>
      </c>
      <c r="BQ264" s="130">
        <v>84</v>
      </c>
      <c r="BR264" s="130">
        <v>45</v>
      </c>
      <c r="BS264" s="130" t="s">
        <v>895</v>
      </c>
      <c r="BT264" s="130" t="s">
        <v>896</v>
      </c>
      <c r="BU264" s="130">
        <v>404</v>
      </c>
      <c r="BV264" s="130">
        <v>26</v>
      </c>
      <c r="BW264" s="130">
        <v>236</v>
      </c>
      <c r="BX264" s="202" t="s">
        <v>331</v>
      </c>
    </row>
    <row r="265" spans="43:76" ht="21" x14ac:dyDescent="0.25">
      <c r="BH265" s="200">
        <v>43</v>
      </c>
      <c r="BI265" s="217">
        <v>64</v>
      </c>
      <c r="BJ265" s="61">
        <v>3</v>
      </c>
      <c r="BK265" s="124" t="s">
        <v>217</v>
      </c>
      <c r="BL265" s="124"/>
      <c r="BM265" s="134" t="s">
        <v>82</v>
      </c>
      <c r="BN265" s="130">
        <v>120</v>
      </c>
      <c r="BO265" s="130">
        <v>187</v>
      </c>
      <c r="BP265" s="130">
        <v>133</v>
      </c>
      <c r="BQ265" s="130">
        <v>39</v>
      </c>
      <c r="BR265" s="130">
        <v>91</v>
      </c>
      <c r="BS265" s="130" t="s">
        <v>897</v>
      </c>
      <c r="BT265" s="130" t="s">
        <v>898</v>
      </c>
      <c r="BU265" s="130">
        <v>307</v>
      </c>
      <c r="BV265" s="130">
        <v>19</v>
      </c>
      <c r="BW265" s="130" t="s">
        <v>331</v>
      </c>
      <c r="BX265" s="202" t="s">
        <v>331</v>
      </c>
    </row>
    <row r="266" spans="43:76" ht="21" x14ac:dyDescent="0.25">
      <c r="AQ266" s="346" t="s">
        <v>226</v>
      </c>
      <c r="AR266" s="346"/>
      <c r="AS266" s="346"/>
      <c r="AT266" s="346"/>
      <c r="AU266" s="346"/>
      <c r="AV266" s="346"/>
      <c r="AW266" s="346"/>
      <c r="AX266" s="346"/>
      <c r="AY266" s="346"/>
      <c r="AZ266" s="346"/>
      <c r="BA266" s="346"/>
      <c r="BB266" s="346"/>
      <c r="BC266" s="346"/>
      <c r="BD266" s="346"/>
      <c r="BE266" s="346"/>
      <c r="BF266" s="346"/>
      <c r="BH266" s="200">
        <v>43</v>
      </c>
      <c r="BI266" s="217">
        <v>65</v>
      </c>
      <c r="BJ266" s="61">
        <v>7</v>
      </c>
      <c r="BK266" s="125"/>
      <c r="BL266" s="125"/>
      <c r="BM266" s="134" t="s">
        <v>177</v>
      </c>
      <c r="BN266" s="130">
        <v>248</v>
      </c>
      <c r="BO266" s="130">
        <v>320</v>
      </c>
      <c r="BP266" s="130">
        <v>172</v>
      </c>
      <c r="BQ266" s="130">
        <v>130</v>
      </c>
      <c r="BR266" s="130">
        <v>98</v>
      </c>
      <c r="BS266" s="130" t="s">
        <v>899</v>
      </c>
      <c r="BT266" s="130" t="s">
        <v>900</v>
      </c>
      <c r="BU266" s="130">
        <v>568</v>
      </c>
      <c r="BV266" s="130">
        <v>19</v>
      </c>
      <c r="BW266" s="130" t="s">
        <v>331</v>
      </c>
      <c r="BX266" s="202" t="s">
        <v>331</v>
      </c>
    </row>
    <row r="267" spans="43:76" ht="21" x14ac:dyDescent="0.25">
      <c r="AQ267" s="346"/>
      <c r="AR267" s="346"/>
      <c r="AS267" s="346"/>
      <c r="AT267" s="346"/>
      <c r="AU267" s="346"/>
      <c r="AV267" s="346"/>
      <c r="AW267" s="346"/>
      <c r="AX267" s="346"/>
      <c r="AY267" s="346"/>
      <c r="AZ267" s="346"/>
      <c r="BA267" s="346"/>
      <c r="BB267" s="346"/>
      <c r="BC267" s="346"/>
      <c r="BD267" s="346"/>
      <c r="BE267" s="346"/>
      <c r="BF267" s="346"/>
      <c r="BH267" s="200">
        <v>43</v>
      </c>
      <c r="BI267" s="217">
        <v>66</v>
      </c>
      <c r="BJ267" s="61">
        <v>2</v>
      </c>
      <c r="BK267" s="125"/>
      <c r="BL267" s="125"/>
      <c r="BM267" s="134" t="s">
        <v>60</v>
      </c>
      <c r="BN267" s="130">
        <v>80</v>
      </c>
      <c r="BO267" s="130">
        <v>148</v>
      </c>
      <c r="BP267" s="130">
        <v>42</v>
      </c>
      <c r="BQ267" s="130">
        <v>32</v>
      </c>
      <c r="BR267" s="130">
        <v>30</v>
      </c>
      <c r="BS267" s="130" t="s">
        <v>901</v>
      </c>
      <c r="BT267" s="130" t="s">
        <v>902</v>
      </c>
      <c r="BU267" s="130">
        <v>228</v>
      </c>
      <c r="BV267" s="130">
        <v>21</v>
      </c>
      <c r="BW267" s="130" t="s">
        <v>331</v>
      </c>
      <c r="BX267" s="202" t="s">
        <v>331</v>
      </c>
    </row>
    <row r="268" spans="43:76" ht="21" x14ac:dyDescent="0.25">
      <c r="AQ268" s="346"/>
      <c r="AR268" s="346"/>
      <c r="AS268" s="346"/>
      <c r="AT268" s="346"/>
      <c r="AU268" s="346"/>
      <c r="AV268" s="346"/>
      <c r="AW268" s="346"/>
      <c r="AX268" s="346"/>
      <c r="AY268" s="346"/>
      <c r="AZ268" s="346"/>
      <c r="BA268" s="346"/>
      <c r="BB268" s="346"/>
      <c r="BC268" s="346"/>
      <c r="BD268" s="346"/>
      <c r="BE268" s="346"/>
      <c r="BF268" s="346"/>
      <c r="BH268" s="200">
        <v>43</v>
      </c>
      <c r="BI268" s="217">
        <v>67</v>
      </c>
      <c r="BJ268" s="61">
        <v>3</v>
      </c>
      <c r="BK268" s="125"/>
      <c r="BL268" s="125"/>
      <c r="BM268" s="134" t="s">
        <v>82</v>
      </c>
      <c r="BN268" s="130">
        <v>120</v>
      </c>
      <c r="BO268" s="130">
        <v>190</v>
      </c>
      <c r="BP268" s="130">
        <v>10</v>
      </c>
      <c r="BQ268" s="130">
        <v>2</v>
      </c>
      <c r="BR268" s="130">
        <v>21</v>
      </c>
      <c r="BS268" s="130" t="s">
        <v>903</v>
      </c>
      <c r="BT268" s="130" t="s">
        <v>904</v>
      </c>
      <c r="BU268" s="130">
        <v>310</v>
      </c>
      <c r="BV268" s="130">
        <v>13</v>
      </c>
      <c r="BW268" s="130" t="s">
        <v>331</v>
      </c>
      <c r="BX268" s="202" t="s">
        <v>331</v>
      </c>
    </row>
    <row r="269" spans="43:76" ht="21.75" thickBot="1" x14ac:dyDescent="0.3">
      <c r="AQ269" s="347"/>
      <c r="AR269" s="347"/>
      <c r="AS269" s="347"/>
      <c r="AT269" s="347"/>
      <c r="AU269" s="347"/>
      <c r="AV269" s="347"/>
      <c r="AW269" s="347"/>
      <c r="AX269" s="347"/>
      <c r="AY269" s="347"/>
      <c r="AZ269" s="347"/>
      <c r="BA269" s="347"/>
      <c r="BB269" s="347"/>
      <c r="BC269" s="347"/>
      <c r="BD269" s="347"/>
      <c r="BE269" s="347"/>
      <c r="BF269" s="347"/>
      <c r="BH269" s="200">
        <v>43</v>
      </c>
      <c r="BI269" s="217">
        <v>68</v>
      </c>
      <c r="BJ269" s="61">
        <v>4</v>
      </c>
      <c r="BK269" s="125"/>
      <c r="BL269" s="125"/>
      <c r="BM269" s="134" t="s">
        <v>178</v>
      </c>
      <c r="BN269" s="130">
        <v>128</v>
      </c>
      <c r="BO269" s="130">
        <v>200</v>
      </c>
      <c r="BP269" s="130">
        <v>8</v>
      </c>
      <c r="BQ269" s="130">
        <v>23</v>
      </c>
      <c r="BR269" s="130">
        <v>29</v>
      </c>
      <c r="BS269" s="130" t="s">
        <v>525</v>
      </c>
      <c r="BT269" s="130" t="s">
        <v>526</v>
      </c>
      <c r="BU269" s="130">
        <v>328</v>
      </c>
      <c r="BV269" s="130">
        <v>13</v>
      </c>
      <c r="BW269" s="130" t="s">
        <v>331</v>
      </c>
      <c r="BX269" s="202" t="s">
        <v>331</v>
      </c>
    </row>
    <row r="270" spans="43:76" ht="24" thickBot="1" x14ac:dyDescent="0.3">
      <c r="AQ270" s="245" t="s">
        <v>905</v>
      </c>
      <c r="AR270" s="245"/>
      <c r="AS270" s="245"/>
      <c r="AT270" s="245"/>
      <c r="AU270" s="245"/>
      <c r="AV270" s="245"/>
      <c r="AW270" s="245"/>
      <c r="AX270" s="245"/>
      <c r="AY270" s="245"/>
      <c r="AZ270" s="245"/>
      <c r="BA270" s="245"/>
      <c r="BB270" s="245"/>
      <c r="BC270" s="245"/>
      <c r="BD270" s="245"/>
      <c r="BE270" s="245"/>
      <c r="BF270" s="245"/>
      <c r="BH270" s="200">
        <v>43</v>
      </c>
      <c r="BI270" s="217">
        <v>69</v>
      </c>
      <c r="BJ270" s="61">
        <v>3</v>
      </c>
      <c r="BK270" s="125"/>
      <c r="BL270" s="125"/>
      <c r="BM270" s="134" t="s">
        <v>82</v>
      </c>
      <c r="BN270" s="130">
        <v>120</v>
      </c>
      <c r="BO270" s="130">
        <v>192</v>
      </c>
      <c r="BP270" s="130">
        <v>31</v>
      </c>
      <c r="BQ270" s="130">
        <v>52</v>
      </c>
      <c r="BR270" s="130">
        <v>23</v>
      </c>
      <c r="BS270" s="130" t="s">
        <v>906</v>
      </c>
      <c r="BT270" s="130" t="s">
        <v>907</v>
      </c>
      <c r="BU270" s="130">
        <v>312</v>
      </c>
      <c r="BV270" s="130">
        <v>15</v>
      </c>
      <c r="BW270" s="130" t="s">
        <v>331</v>
      </c>
      <c r="BX270" s="202" t="s">
        <v>331</v>
      </c>
    </row>
    <row r="271" spans="43:76" ht="21.75" thickBot="1" x14ac:dyDescent="0.3">
      <c r="AQ271" s="344" t="s">
        <v>908</v>
      </c>
      <c r="AR271" s="344"/>
      <c r="AS271" s="344"/>
      <c r="AT271" s="344"/>
      <c r="AU271" s="344"/>
      <c r="AV271" s="344"/>
      <c r="AW271" s="344"/>
      <c r="AX271" s="344"/>
      <c r="AY271" s="344"/>
      <c r="AZ271" s="344"/>
      <c r="BA271" s="344"/>
      <c r="BB271" s="344"/>
      <c r="BC271" s="344"/>
      <c r="BD271" s="344"/>
      <c r="BE271" s="344"/>
      <c r="BF271" s="344"/>
      <c r="BH271" s="200">
        <v>43</v>
      </c>
      <c r="BI271" s="217">
        <v>70</v>
      </c>
      <c r="BJ271" s="61">
        <v>3</v>
      </c>
      <c r="BK271" s="125"/>
      <c r="BL271" s="125"/>
      <c r="BM271" s="134" t="s">
        <v>87</v>
      </c>
      <c r="BN271" s="130">
        <v>88</v>
      </c>
      <c r="BO271" s="130">
        <v>161</v>
      </c>
      <c r="BP271" s="130">
        <v>83</v>
      </c>
      <c r="BQ271" s="130">
        <v>75</v>
      </c>
      <c r="BR271" s="130">
        <v>2</v>
      </c>
      <c r="BS271" s="130" t="s">
        <v>909</v>
      </c>
      <c r="BT271" s="130" t="s">
        <v>910</v>
      </c>
      <c r="BU271" s="130">
        <v>249</v>
      </c>
      <c r="BV271" s="130">
        <v>24</v>
      </c>
      <c r="BW271" s="130">
        <v>161</v>
      </c>
      <c r="BX271" s="202" t="s">
        <v>331</v>
      </c>
    </row>
    <row r="272" spans="43:76" ht="21" x14ac:dyDescent="0.25">
      <c r="AQ272" s="338" t="s">
        <v>225</v>
      </c>
      <c r="AR272" s="339"/>
      <c r="AS272" s="339"/>
      <c r="AT272" s="339"/>
      <c r="AU272" s="339"/>
      <c r="AV272" s="339"/>
      <c r="AW272" s="339"/>
      <c r="AX272" s="339"/>
      <c r="AY272" s="339"/>
      <c r="AZ272" s="339"/>
      <c r="BA272" s="339"/>
      <c r="BB272" s="339"/>
      <c r="BC272" s="339"/>
      <c r="BD272" s="339"/>
      <c r="BE272" s="339"/>
      <c r="BF272" s="340"/>
      <c r="BH272" s="200">
        <v>43</v>
      </c>
      <c r="BI272" s="217">
        <v>71</v>
      </c>
      <c r="BJ272" s="61">
        <v>5</v>
      </c>
      <c r="BK272" s="125"/>
      <c r="BL272" s="125"/>
      <c r="BM272" s="134" t="s">
        <v>172</v>
      </c>
      <c r="BN272" s="130">
        <v>168</v>
      </c>
      <c r="BO272" s="130">
        <v>244</v>
      </c>
      <c r="BP272" s="130">
        <v>8</v>
      </c>
      <c r="BQ272" s="130">
        <v>73</v>
      </c>
      <c r="BR272" s="130">
        <v>34</v>
      </c>
      <c r="BS272" s="130" t="s">
        <v>911</v>
      </c>
      <c r="BT272" s="130" t="s">
        <v>912</v>
      </c>
      <c r="BU272" s="130">
        <v>412</v>
      </c>
      <c r="BV272" s="130">
        <v>25</v>
      </c>
      <c r="BW272" s="130" t="s">
        <v>331</v>
      </c>
      <c r="BX272" s="202" t="s">
        <v>331</v>
      </c>
    </row>
    <row r="273" spans="43:76" ht="21.75" thickBot="1" x14ac:dyDescent="0.3">
      <c r="AQ273" s="341"/>
      <c r="AR273" s="342"/>
      <c r="AS273" s="342"/>
      <c r="AT273" s="342"/>
      <c r="AU273" s="342"/>
      <c r="AV273" s="342"/>
      <c r="AW273" s="342"/>
      <c r="AX273" s="342"/>
      <c r="AY273" s="342"/>
      <c r="AZ273" s="342"/>
      <c r="BA273" s="342"/>
      <c r="BB273" s="342"/>
      <c r="BC273" s="342"/>
      <c r="BD273" s="342"/>
      <c r="BE273" s="342"/>
      <c r="BF273" s="343"/>
      <c r="BH273" s="200">
        <v>43</v>
      </c>
      <c r="BI273" s="217">
        <v>72</v>
      </c>
      <c r="BJ273" s="61">
        <v>4</v>
      </c>
      <c r="BK273" s="125"/>
      <c r="BL273" s="125"/>
      <c r="BM273" s="134" t="s">
        <v>75</v>
      </c>
      <c r="BN273" s="130">
        <v>160</v>
      </c>
      <c r="BO273" s="130">
        <v>236</v>
      </c>
      <c r="BP273" s="130">
        <v>81</v>
      </c>
      <c r="BQ273" s="130">
        <v>39</v>
      </c>
      <c r="BR273" s="130">
        <v>2</v>
      </c>
      <c r="BS273" s="130" t="s">
        <v>913</v>
      </c>
      <c r="BT273" s="130" t="s">
        <v>914</v>
      </c>
      <c r="BU273" s="130">
        <v>396</v>
      </c>
      <c r="BV273" s="130">
        <v>18</v>
      </c>
      <c r="BW273" s="130" t="s">
        <v>331</v>
      </c>
      <c r="BX273" s="202" t="s">
        <v>331</v>
      </c>
    </row>
    <row r="274" spans="43:76" ht="24" thickBot="1" x14ac:dyDescent="0.3">
      <c r="AQ274" s="223" t="s">
        <v>402</v>
      </c>
      <c r="AR274" s="224"/>
      <c r="AS274" s="224"/>
      <c r="AT274" s="224"/>
      <c r="AU274" s="224"/>
      <c r="AV274" s="224"/>
      <c r="AW274" s="224"/>
      <c r="AX274" s="224"/>
      <c r="AY274" s="224"/>
      <c r="AZ274" s="224"/>
      <c r="BA274" s="224"/>
      <c r="BB274" s="224"/>
      <c r="BC274" s="224"/>
      <c r="BD274" s="224"/>
      <c r="BE274" s="224"/>
      <c r="BF274" s="225"/>
      <c r="BH274" s="200">
        <v>43</v>
      </c>
      <c r="BI274" s="217">
        <v>73</v>
      </c>
      <c r="BJ274" s="61">
        <v>2</v>
      </c>
      <c r="BK274" s="125"/>
      <c r="BL274" s="125"/>
      <c r="BM274" s="134" t="s">
        <v>60</v>
      </c>
      <c r="BN274" s="130">
        <v>80</v>
      </c>
      <c r="BO274" s="130">
        <v>155</v>
      </c>
      <c r="BP274" s="130">
        <v>42</v>
      </c>
      <c r="BQ274" s="130">
        <v>41</v>
      </c>
      <c r="BR274" s="130">
        <v>41</v>
      </c>
      <c r="BS274" s="130" t="s">
        <v>915</v>
      </c>
      <c r="BT274" s="130" t="s">
        <v>916</v>
      </c>
      <c r="BU274" s="130">
        <v>235</v>
      </c>
      <c r="BV274" s="130">
        <v>19</v>
      </c>
      <c r="BW274" s="130" t="s">
        <v>331</v>
      </c>
      <c r="BX274" s="202" t="s">
        <v>331</v>
      </c>
    </row>
    <row r="275" spans="43:76" ht="24" thickBot="1" x14ac:dyDescent="0.3">
      <c r="AQ275" s="223" t="s">
        <v>473</v>
      </c>
      <c r="AR275" s="224"/>
      <c r="AS275" s="224"/>
      <c r="AT275" s="224"/>
      <c r="AU275" s="224"/>
      <c r="AV275" s="224"/>
      <c r="AW275" s="224"/>
      <c r="AX275" s="224"/>
      <c r="AY275" s="224"/>
      <c r="AZ275" s="224"/>
      <c r="BA275" s="224"/>
      <c r="BB275" s="224"/>
      <c r="BC275" s="224"/>
      <c r="BD275" s="224"/>
      <c r="BE275" s="224"/>
      <c r="BF275" s="225"/>
      <c r="BH275" s="200">
        <v>43</v>
      </c>
      <c r="BI275" s="217">
        <v>74</v>
      </c>
      <c r="BJ275" s="61">
        <v>3</v>
      </c>
      <c r="BK275" s="125"/>
      <c r="BL275" s="125"/>
      <c r="BM275" s="134" t="s">
        <v>82</v>
      </c>
      <c r="BN275" s="130">
        <v>120</v>
      </c>
      <c r="BO275" s="130">
        <v>197</v>
      </c>
      <c r="BP275" s="130">
        <v>1</v>
      </c>
      <c r="BQ275" s="130">
        <v>82</v>
      </c>
      <c r="BR275" s="130">
        <v>80</v>
      </c>
      <c r="BS275" s="130" t="s">
        <v>538</v>
      </c>
      <c r="BT275" s="130" t="s">
        <v>539</v>
      </c>
      <c r="BU275" s="130">
        <v>317</v>
      </c>
      <c r="BV275" s="130">
        <v>20</v>
      </c>
      <c r="BW275" s="130" t="s">
        <v>331</v>
      </c>
      <c r="BX275" s="202" t="s">
        <v>331</v>
      </c>
    </row>
    <row r="276" spans="43:76" ht="21" x14ac:dyDescent="0.25">
      <c r="AQ276" s="128"/>
      <c r="AR276" s="128"/>
      <c r="AS276" s="128"/>
      <c r="AT276" s="128"/>
      <c r="AU276" s="128"/>
      <c r="AV276" s="128"/>
      <c r="AW276" s="128"/>
      <c r="AX276" s="128"/>
      <c r="AY276" s="128"/>
      <c r="AZ276" s="128"/>
      <c r="BA276" s="128"/>
      <c r="BB276" s="128"/>
      <c r="BC276" s="128"/>
      <c r="BD276" s="128"/>
      <c r="BE276" s="128"/>
      <c r="BF276" s="128"/>
      <c r="BH276" s="200">
        <v>43</v>
      </c>
      <c r="BI276" s="217">
        <v>75</v>
      </c>
      <c r="BJ276" s="61">
        <v>3</v>
      </c>
      <c r="BK276" s="125"/>
      <c r="BL276" s="125"/>
      <c r="BM276" s="134" t="s">
        <v>82</v>
      </c>
      <c r="BN276" s="130">
        <v>120</v>
      </c>
      <c r="BO276" s="130">
        <v>198</v>
      </c>
      <c r="BP276" s="130">
        <v>83</v>
      </c>
      <c r="BQ276" s="130">
        <v>2</v>
      </c>
      <c r="BR276" s="130">
        <v>57</v>
      </c>
      <c r="BS276" s="130" t="s">
        <v>917</v>
      </c>
      <c r="BT276" s="130" t="s">
        <v>918</v>
      </c>
      <c r="BU276" s="130">
        <v>318</v>
      </c>
      <c r="BV276" s="130">
        <v>21</v>
      </c>
      <c r="BW276" s="130" t="s">
        <v>331</v>
      </c>
      <c r="BX276" s="202" t="s">
        <v>331</v>
      </c>
    </row>
    <row r="277" spans="43:76" ht="21" x14ac:dyDescent="0.25">
      <c r="AQ277" s="232" t="s">
        <v>309</v>
      </c>
      <c r="AR277" s="317"/>
      <c r="AS277" s="317"/>
      <c r="AT277" s="317"/>
      <c r="AU277" s="317"/>
      <c r="AV277" s="317"/>
      <c r="AW277" s="317"/>
      <c r="AX277" s="317"/>
      <c r="AY277" s="317"/>
      <c r="AZ277" s="317"/>
      <c r="BA277" s="317"/>
      <c r="BB277" s="317"/>
      <c r="BC277" s="317"/>
      <c r="BD277" s="317"/>
      <c r="BE277" s="317"/>
      <c r="BF277" s="317"/>
      <c r="BH277" s="200">
        <v>43</v>
      </c>
      <c r="BI277" s="217">
        <v>76</v>
      </c>
      <c r="BJ277" s="61">
        <v>5</v>
      </c>
      <c r="BK277" s="125"/>
      <c r="BL277" s="125"/>
      <c r="BM277" s="134" t="s">
        <v>91</v>
      </c>
      <c r="BN277" s="130">
        <v>200</v>
      </c>
      <c r="BO277" s="130">
        <v>281</v>
      </c>
      <c r="BP277" s="130">
        <v>81</v>
      </c>
      <c r="BQ277" s="130">
        <v>59</v>
      </c>
      <c r="BR277" s="130">
        <v>25</v>
      </c>
      <c r="BS277" s="130" t="s">
        <v>919</v>
      </c>
      <c r="BT277" s="130" t="s">
        <v>920</v>
      </c>
      <c r="BU277" s="130">
        <v>481</v>
      </c>
      <c r="BV277" s="130">
        <v>13</v>
      </c>
      <c r="BW277" s="130" t="s">
        <v>331</v>
      </c>
      <c r="BX277" s="202">
        <v>281</v>
      </c>
    </row>
    <row r="278" spans="43:76" ht="21" x14ac:dyDescent="0.25">
      <c r="AQ278" s="317"/>
      <c r="AR278" s="317"/>
      <c r="AS278" s="317"/>
      <c r="AT278" s="317"/>
      <c r="AU278" s="317"/>
      <c r="AV278" s="317"/>
      <c r="AW278" s="317"/>
      <c r="AX278" s="317"/>
      <c r="AY278" s="317"/>
      <c r="AZ278" s="317"/>
      <c r="BA278" s="317"/>
      <c r="BB278" s="317"/>
      <c r="BC278" s="317"/>
      <c r="BD278" s="317"/>
      <c r="BE278" s="317"/>
      <c r="BF278" s="317"/>
      <c r="BH278" s="200">
        <v>43</v>
      </c>
      <c r="BI278" s="217">
        <v>77</v>
      </c>
      <c r="BJ278" s="61">
        <v>3</v>
      </c>
      <c r="BK278" s="125"/>
      <c r="BL278" s="125"/>
      <c r="BM278" s="134" t="s">
        <v>82</v>
      </c>
      <c r="BN278" s="130">
        <v>120</v>
      </c>
      <c r="BO278" s="130">
        <v>200</v>
      </c>
      <c r="BP278" s="130">
        <v>22</v>
      </c>
      <c r="BQ278" s="130">
        <v>84</v>
      </c>
      <c r="BR278" s="130">
        <v>12</v>
      </c>
      <c r="BS278" s="130" t="s">
        <v>921</v>
      </c>
      <c r="BT278" s="130" t="s">
        <v>922</v>
      </c>
      <c r="BU278" s="130">
        <v>320</v>
      </c>
      <c r="BV278" s="130">
        <v>5</v>
      </c>
      <c r="BW278" s="130">
        <v>200</v>
      </c>
      <c r="BX278" s="202" t="s">
        <v>331</v>
      </c>
    </row>
    <row r="279" spans="43:76" ht="21.75" thickBot="1" x14ac:dyDescent="0.3">
      <c r="AQ279" s="318"/>
      <c r="AR279" s="318"/>
      <c r="AS279" s="318"/>
      <c r="AT279" s="318"/>
      <c r="AU279" s="318"/>
      <c r="AV279" s="318"/>
      <c r="AW279" s="318"/>
      <c r="AX279" s="318"/>
      <c r="AY279" s="318"/>
      <c r="AZ279" s="318"/>
      <c r="BA279" s="318"/>
      <c r="BB279" s="318"/>
      <c r="BC279" s="318"/>
      <c r="BD279" s="318"/>
      <c r="BE279" s="318"/>
      <c r="BF279" s="318"/>
      <c r="BH279" s="200">
        <v>43</v>
      </c>
      <c r="BI279" s="217">
        <v>78</v>
      </c>
      <c r="BJ279" s="61">
        <v>4</v>
      </c>
      <c r="BK279" s="125"/>
      <c r="BL279" s="125"/>
      <c r="BM279" s="134" t="s">
        <v>179</v>
      </c>
      <c r="BN279" s="130">
        <v>96</v>
      </c>
      <c r="BO279" s="130">
        <v>178</v>
      </c>
      <c r="BP279" s="130">
        <v>106</v>
      </c>
      <c r="BQ279" s="130">
        <v>96</v>
      </c>
      <c r="BR279" s="130">
        <v>57</v>
      </c>
      <c r="BS279" s="130" t="s">
        <v>923</v>
      </c>
      <c r="BT279" s="130" t="s">
        <v>924</v>
      </c>
      <c r="BU279" s="130">
        <v>274</v>
      </c>
      <c r="BV279" s="130">
        <v>31</v>
      </c>
      <c r="BW279" s="130" t="s">
        <v>331</v>
      </c>
      <c r="BX279" s="202" t="s">
        <v>331</v>
      </c>
    </row>
    <row r="280" spans="43:76" ht="21.75" thickBot="1" x14ac:dyDescent="0.3">
      <c r="AQ280" s="234" t="s">
        <v>925</v>
      </c>
      <c r="AR280" s="234"/>
      <c r="AS280" s="234"/>
      <c r="AT280" s="234"/>
      <c r="AU280" s="234"/>
      <c r="AV280" s="234"/>
      <c r="AW280" s="234"/>
      <c r="AX280" s="234"/>
      <c r="AY280" s="234"/>
      <c r="AZ280" s="234"/>
      <c r="BA280" s="234"/>
      <c r="BB280" s="234"/>
      <c r="BC280" s="234"/>
      <c r="BD280" s="234"/>
      <c r="BE280" s="234"/>
      <c r="BF280" s="234"/>
      <c r="BH280" s="200">
        <v>43</v>
      </c>
      <c r="BI280" s="217">
        <v>79</v>
      </c>
      <c r="BJ280" s="61">
        <v>5</v>
      </c>
      <c r="BK280" s="125"/>
      <c r="BL280" s="125"/>
      <c r="BM280" s="134" t="s">
        <v>91</v>
      </c>
      <c r="BN280" s="130">
        <v>200</v>
      </c>
      <c r="BO280" s="130">
        <v>284</v>
      </c>
      <c r="BP280" s="130">
        <v>10</v>
      </c>
      <c r="BQ280" s="130">
        <v>153</v>
      </c>
      <c r="BR280" s="130">
        <v>32</v>
      </c>
      <c r="BS280" s="130" t="s">
        <v>926</v>
      </c>
      <c r="BT280" s="130" t="s">
        <v>927</v>
      </c>
      <c r="BU280" s="130">
        <v>484</v>
      </c>
      <c r="BV280" s="130">
        <v>16</v>
      </c>
      <c r="BW280" s="130" t="s">
        <v>331</v>
      </c>
      <c r="BX280" s="202" t="s">
        <v>331</v>
      </c>
    </row>
    <row r="281" spans="43:76" ht="21.75" thickBot="1" x14ac:dyDescent="0.3">
      <c r="AQ281" s="234" t="s">
        <v>928</v>
      </c>
      <c r="AR281" s="234"/>
      <c r="AS281" s="234"/>
      <c r="AT281" s="234"/>
      <c r="AU281" s="234"/>
      <c r="AV281" s="234"/>
      <c r="AW281" s="234"/>
      <c r="AX281" s="234"/>
      <c r="AY281" s="234"/>
      <c r="AZ281" s="234"/>
      <c r="BA281" s="234"/>
      <c r="BB281" s="234"/>
      <c r="BC281" s="234"/>
      <c r="BD281" s="234"/>
      <c r="BE281" s="234"/>
      <c r="BF281" s="234"/>
      <c r="BH281" s="200">
        <v>43</v>
      </c>
      <c r="BI281" s="217">
        <v>80</v>
      </c>
      <c r="BJ281" s="61">
        <v>6</v>
      </c>
      <c r="BK281" s="125"/>
      <c r="BL281" s="125"/>
      <c r="BM281" s="134" t="s">
        <v>180</v>
      </c>
      <c r="BN281" s="130">
        <v>208</v>
      </c>
      <c r="BO281" s="130">
        <v>294</v>
      </c>
      <c r="BP281" s="130">
        <v>163</v>
      </c>
      <c r="BQ281" s="130">
        <v>121</v>
      </c>
      <c r="BR281" s="130">
        <v>121</v>
      </c>
      <c r="BS281" s="130" t="s">
        <v>929</v>
      </c>
      <c r="BT281" s="130" t="s">
        <v>930</v>
      </c>
      <c r="BU281" s="130">
        <v>502</v>
      </c>
      <c r="BV281" s="130">
        <v>25</v>
      </c>
      <c r="BW281" s="130" t="s">
        <v>331</v>
      </c>
      <c r="BX281" s="202" t="s">
        <v>331</v>
      </c>
    </row>
    <row r="282" spans="43:76" ht="21" x14ac:dyDescent="0.25">
      <c r="AQ282" s="311" t="s">
        <v>213</v>
      </c>
      <c r="AR282" s="312"/>
      <c r="AS282" s="312"/>
      <c r="AT282" s="312"/>
      <c r="AU282" s="312"/>
      <c r="AV282" s="312"/>
      <c r="AW282" s="312"/>
      <c r="AX282" s="312"/>
      <c r="AY282" s="312"/>
      <c r="AZ282" s="312"/>
      <c r="BA282" s="312"/>
      <c r="BB282" s="312"/>
      <c r="BC282" s="312"/>
      <c r="BD282" s="312"/>
      <c r="BE282" s="312"/>
      <c r="BF282" s="313"/>
      <c r="BH282" s="200">
        <v>43</v>
      </c>
      <c r="BI282" s="217">
        <v>81</v>
      </c>
      <c r="BJ282" s="61">
        <v>2</v>
      </c>
      <c r="BK282" s="125"/>
      <c r="BL282" s="125"/>
      <c r="BM282" s="134" t="s">
        <v>59</v>
      </c>
      <c r="BN282" s="130">
        <v>48</v>
      </c>
      <c r="BO282" s="130">
        <v>131</v>
      </c>
      <c r="BP282" s="130">
        <v>42</v>
      </c>
      <c r="BQ282" s="130">
        <v>0</v>
      </c>
      <c r="BR282" s="130">
        <v>41</v>
      </c>
      <c r="BS282" s="130" t="s">
        <v>931</v>
      </c>
      <c r="BT282" s="130" t="s">
        <v>932</v>
      </c>
      <c r="BU282" s="130">
        <v>179</v>
      </c>
      <c r="BV282" s="130">
        <v>17</v>
      </c>
      <c r="BW282" s="130" t="s">
        <v>331</v>
      </c>
      <c r="BX282" s="202" t="s">
        <v>331</v>
      </c>
    </row>
    <row r="283" spans="43:76" ht="21" x14ac:dyDescent="0.25">
      <c r="AQ283" s="314"/>
      <c r="AR283" s="315"/>
      <c r="AS283" s="315"/>
      <c r="AT283" s="315"/>
      <c r="AU283" s="315"/>
      <c r="AV283" s="315"/>
      <c r="AW283" s="315"/>
      <c r="AX283" s="315"/>
      <c r="AY283" s="315"/>
      <c r="AZ283" s="315"/>
      <c r="BA283" s="315"/>
      <c r="BB283" s="315"/>
      <c r="BC283" s="315"/>
      <c r="BD283" s="315"/>
      <c r="BE283" s="315"/>
      <c r="BF283" s="316"/>
      <c r="BH283" s="200">
        <v>43</v>
      </c>
      <c r="BI283" s="217">
        <v>82</v>
      </c>
      <c r="BJ283" s="61">
        <v>3</v>
      </c>
      <c r="BK283" s="125"/>
      <c r="BL283" s="125"/>
      <c r="BM283" s="134" t="s">
        <v>73</v>
      </c>
      <c r="BN283" s="130">
        <v>88</v>
      </c>
      <c r="BO283" s="130">
        <v>173</v>
      </c>
      <c r="BP283" s="130">
        <v>42</v>
      </c>
      <c r="BQ283" s="130">
        <v>41</v>
      </c>
      <c r="BR283" s="130">
        <v>32</v>
      </c>
      <c r="BS283" s="130" t="s">
        <v>933</v>
      </c>
      <c r="BT283" s="130" t="s">
        <v>934</v>
      </c>
      <c r="BU283" s="130">
        <v>261</v>
      </c>
      <c r="BV283" s="130">
        <v>27</v>
      </c>
      <c r="BW283" s="130" t="s">
        <v>331</v>
      </c>
      <c r="BX283" s="202" t="s">
        <v>331</v>
      </c>
    </row>
    <row r="284" spans="43:76" ht="21" x14ac:dyDescent="0.25">
      <c r="AQ284" s="314"/>
      <c r="AR284" s="315"/>
      <c r="AS284" s="315"/>
      <c r="AT284" s="315"/>
      <c r="AU284" s="315"/>
      <c r="AV284" s="315"/>
      <c r="AW284" s="315"/>
      <c r="AX284" s="315"/>
      <c r="AY284" s="315"/>
      <c r="AZ284" s="315"/>
      <c r="BA284" s="315"/>
      <c r="BB284" s="315"/>
      <c r="BC284" s="315"/>
      <c r="BD284" s="315"/>
      <c r="BE284" s="315"/>
      <c r="BF284" s="316"/>
      <c r="BH284" s="200">
        <v>43</v>
      </c>
      <c r="BI284" s="217">
        <v>83</v>
      </c>
      <c r="BJ284" s="61">
        <v>4</v>
      </c>
      <c r="BK284" s="125"/>
      <c r="BL284" s="125"/>
      <c r="BM284" s="134" t="s">
        <v>89</v>
      </c>
      <c r="BN284" s="130">
        <v>128</v>
      </c>
      <c r="BO284" s="130">
        <v>215</v>
      </c>
      <c r="BP284" s="130">
        <v>1</v>
      </c>
      <c r="BQ284" s="130">
        <v>73</v>
      </c>
      <c r="BR284" s="130">
        <v>9</v>
      </c>
      <c r="BS284" s="130" t="s">
        <v>935</v>
      </c>
      <c r="BT284" s="130" t="s">
        <v>936</v>
      </c>
      <c r="BU284" s="130">
        <v>343</v>
      </c>
      <c r="BV284" s="130">
        <v>19</v>
      </c>
      <c r="BW284" s="130" t="s">
        <v>331</v>
      </c>
      <c r="BX284" s="202" t="s">
        <v>331</v>
      </c>
    </row>
    <row r="285" spans="43:76" ht="21.75" thickBot="1" x14ac:dyDescent="0.3">
      <c r="AQ285" s="314"/>
      <c r="AR285" s="315"/>
      <c r="AS285" s="315"/>
      <c r="AT285" s="315"/>
      <c r="AU285" s="315"/>
      <c r="AV285" s="315"/>
      <c r="AW285" s="315"/>
      <c r="AX285" s="315"/>
      <c r="AY285" s="315"/>
      <c r="AZ285" s="315"/>
      <c r="BA285" s="315"/>
      <c r="BB285" s="315"/>
      <c r="BC285" s="315"/>
      <c r="BD285" s="315"/>
      <c r="BE285" s="315"/>
      <c r="BF285" s="316"/>
      <c r="BH285" s="200">
        <v>43</v>
      </c>
      <c r="BI285" s="217">
        <v>84</v>
      </c>
      <c r="BJ285" s="61">
        <v>4</v>
      </c>
      <c r="BK285" s="125"/>
      <c r="BL285" s="125"/>
      <c r="BM285" s="134" t="s">
        <v>89</v>
      </c>
      <c r="BN285" s="130">
        <v>128</v>
      </c>
      <c r="BO285" s="130">
        <v>216</v>
      </c>
      <c r="BP285" s="130">
        <v>74</v>
      </c>
      <c r="BQ285" s="130">
        <v>64</v>
      </c>
      <c r="BR285" s="130">
        <v>16</v>
      </c>
      <c r="BS285" s="130" t="s">
        <v>937</v>
      </c>
      <c r="BT285" s="130" t="s">
        <v>938</v>
      </c>
      <c r="BU285" s="130">
        <v>344</v>
      </c>
      <c r="BV285" s="130">
        <v>20</v>
      </c>
      <c r="BW285" s="130">
        <v>216</v>
      </c>
      <c r="BX285" s="202" t="s">
        <v>331</v>
      </c>
    </row>
    <row r="286" spans="43:76" ht="24" thickBot="1" x14ac:dyDescent="0.3">
      <c r="AQ286" s="223" t="s">
        <v>402</v>
      </c>
      <c r="AR286" s="224"/>
      <c r="AS286" s="224"/>
      <c r="AT286" s="224"/>
      <c r="AU286" s="224"/>
      <c r="AV286" s="224"/>
      <c r="AW286" s="224"/>
      <c r="AX286" s="224"/>
      <c r="AY286" s="224"/>
      <c r="AZ286" s="224"/>
      <c r="BA286" s="224"/>
      <c r="BB286" s="224"/>
      <c r="BC286" s="224"/>
      <c r="BD286" s="224"/>
      <c r="BE286" s="224"/>
      <c r="BF286" s="225"/>
      <c r="BH286" s="200">
        <v>43</v>
      </c>
      <c r="BI286" s="217">
        <v>85</v>
      </c>
      <c r="BJ286" s="61">
        <v>5</v>
      </c>
      <c r="BK286" s="125"/>
      <c r="BL286" s="125"/>
      <c r="BM286" s="134" t="s">
        <v>91</v>
      </c>
      <c r="BN286" s="130">
        <v>200</v>
      </c>
      <c r="BO286" s="130">
        <v>290</v>
      </c>
      <c r="BP286" s="130">
        <v>10</v>
      </c>
      <c r="BQ286" s="130">
        <v>80</v>
      </c>
      <c r="BR286" s="130">
        <v>30</v>
      </c>
      <c r="BS286" s="130" t="s">
        <v>563</v>
      </c>
      <c r="BT286" s="130" t="s">
        <v>564</v>
      </c>
      <c r="BU286" s="130">
        <v>490</v>
      </c>
      <c r="BV286" s="130">
        <v>13</v>
      </c>
      <c r="BW286" s="130" t="s">
        <v>331</v>
      </c>
      <c r="BX286" s="202" t="s">
        <v>331</v>
      </c>
    </row>
    <row r="287" spans="43:76" ht="24" thickBot="1" x14ac:dyDescent="0.3">
      <c r="AQ287" s="223" t="s">
        <v>361</v>
      </c>
      <c r="AR287" s="224"/>
      <c r="AS287" s="224"/>
      <c r="AT287" s="224"/>
      <c r="AU287" s="224"/>
      <c r="AV287" s="224"/>
      <c r="AW287" s="224"/>
      <c r="AX287" s="224"/>
      <c r="AY287" s="224"/>
      <c r="AZ287" s="224"/>
      <c r="BA287" s="224"/>
      <c r="BB287" s="224"/>
      <c r="BC287" s="224"/>
      <c r="BD287" s="224"/>
      <c r="BE287" s="224"/>
      <c r="BF287" s="225"/>
      <c r="BH287" s="200">
        <v>43</v>
      </c>
      <c r="BI287" s="217">
        <v>86</v>
      </c>
      <c r="BJ287" s="61">
        <v>6</v>
      </c>
      <c r="BK287" s="125"/>
      <c r="BL287" s="125"/>
      <c r="BM287" s="134" t="s">
        <v>65</v>
      </c>
      <c r="BN287" s="130">
        <v>208</v>
      </c>
      <c r="BO287" s="130">
        <v>300</v>
      </c>
      <c r="BP287" s="130">
        <v>90</v>
      </c>
      <c r="BQ287" s="130">
        <v>50</v>
      </c>
      <c r="BR287" s="130">
        <v>39</v>
      </c>
      <c r="BS287" s="130" t="s">
        <v>939</v>
      </c>
      <c r="BT287" s="130" t="s">
        <v>940</v>
      </c>
      <c r="BU287" s="130">
        <v>508</v>
      </c>
      <c r="BV287" s="130">
        <v>13</v>
      </c>
      <c r="BW287" s="130" t="s">
        <v>331</v>
      </c>
      <c r="BX287" s="202" t="s">
        <v>331</v>
      </c>
    </row>
    <row r="288" spans="43:76" ht="21.75" thickBot="1" x14ac:dyDescent="0.3">
      <c r="BH288" s="200">
        <v>43</v>
      </c>
      <c r="BI288" s="217">
        <v>87</v>
      </c>
      <c r="BJ288" s="61">
        <v>3</v>
      </c>
      <c r="BK288" s="124" t="s">
        <v>217</v>
      </c>
      <c r="BL288" s="124"/>
      <c r="BM288" s="134" t="s">
        <v>82</v>
      </c>
      <c r="BN288" s="130">
        <v>120</v>
      </c>
      <c r="BO288" s="130">
        <v>210</v>
      </c>
      <c r="BP288" s="130">
        <v>40</v>
      </c>
      <c r="BQ288" s="130">
        <v>11</v>
      </c>
      <c r="BR288" s="130">
        <v>18</v>
      </c>
      <c r="BS288" s="130" t="s">
        <v>941</v>
      </c>
      <c r="BT288" s="130" t="s">
        <v>942</v>
      </c>
      <c r="BU288" s="130">
        <v>330</v>
      </c>
      <c r="BV288" s="130">
        <v>6</v>
      </c>
      <c r="BW288" s="130" t="s">
        <v>331</v>
      </c>
      <c r="BX288" s="202" t="s">
        <v>331</v>
      </c>
    </row>
    <row r="289" spans="53:76" ht="21" x14ac:dyDescent="0.25">
      <c r="BA289" s="63" t="s">
        <v>42</v>
      </c>
      <c r="BB289" s="63" t="s">
        <v>47</v>
      </c>
      <c r="BC289" s="63" t="s">
        <v>48</v>
      </c>
      <c r="BD289" s="63" t="s">
        <v>3</v>
      </c>
      <c r="BH289" s="200">
        <v>43</v>
      </c>
      <c r="BI289" s="217">
        <v>88</v>
      </c>
      <c r="BJ289" s="61">
        <v>2</v>
      </c>
      <c r="BK289" s="125"/>
      <c r="BL289" s="125"/>
      <c r="BM289" s="134" t="s">
        <v>60</v>
      </c>
      <c r="BN289" s="130">
        <v>80</v>
      </c>
      <c r="BO289" s="130">
        <v>170</v>
      </c>
      <c r="BP289" s="130">
        <v>51</v>
      </c>
      <c r="BQ289" s="130">
        <v>29</v>
      </c>
      <c r="BR289" s="130">
        <v>19</v>
      </c>
      <c r="BS289" s="130" t="s">
        <v>943</v>
      </c>
      <c r="BT289" s="130" t="s">
        <v>944</v>
      </c>
      <c r="BU289" s="130">
        <v>250</v>
      </c>
      <c r="BV289" s="130">
        <v>16</v>
      </c>
      <c r="BW289" s="130" t="s">
        <v>331</v>
      </c>
      <c r="BX289" s="202" t="s">
        <v>331</v>
      </c>
    </row>
    <row r="290" spans="53:76" ht="21" x14ac:dyDescent="0.25">
      <c r="BA290" s="64">
        <v>40</v>
      </c>
      <c r="BB290" s="65">
        <v>85</v>
      </c>
      <c r="BC290" s="64">
        <v>1</v>
      </c>
      <c r="BD290" s="66">
        <v>86</v>
      </c>
      <c r="BH290" s="200">
        <v>43</v>
      </c>
      <c r="BI290" s="217">
        <v>89</v>
      </c>
      <c r="BJ290" s="61">
        <v>4</v>
      </c>
      <c r="BK290" s="125"/>
      <c r="BL290" s="125"/>
      <c r="BM290" s="134" t="s">
        <v>96</v>
      </c>
      <c r="BN290" s="130">
        <v>128</v>
      </c>
      <c r="BO290" s="130">
        <v>221</v>
      </c>
      <c r="BP290" s="130">
        <v>80</v>
      </c>
      <c r="BQ290" s="130">
        <v>10</v>
      </c>
      <c r="BR290" s="130">
        <v>72</v>
      </c>
      <c r="BS290" s="130" t="s">
        <v>945</v>
      </c>
      <c r="BT290" s="130" t="s">
        <v>946</v>
      </c>
      <c r="BU290" s="130">
        <v>349</v>
      </c>
      <c r="BV290" s="130">
        <v>16</v>
      </c>
      <c r="BW290" s="130" t="s">
        <v>331</v>
      </c>
      <c r="BX290" s="202" t="s">
        <v>331</v>
      </c>
    </row>
    <row r="291" spans="53:76" ht="21" x14ac:dyDescent="0.25">
      <c r="BA291" s="64">
        <v>41</v>
      </c>
      <c r="BB291" s="65">
        <v>54</v>
      </c>
      <c r="BC291" s="64">
        <v>1</v>
      </c>
      <c r="BD291" s="67">
        <v>55</v>
      </c>
      <c r="BH291" s="200">
        <v>44</v>
      </c>
      <c r="BI291" s="217"/>
      <c r="BJ291" s="61">
        <v>5</v>
      </c>
      <c r="BK291" s="124" t="s">
        <v>217</v>
      </c>
      <c r="BL291" s="124"/>
      <c r="BM291" s="132" t="s">
        <v>58</v>
      </c>
      <c r="BN291" s="129">
        <v>136</v>
      </c>
      <c r="BO291" s="129">
        <v>141</v>
      </c>
      <c r="BP291" s="129">
        <v>90</v>
      </c>
      <c r="BQ291" s="129">
        <v>82</v>
      </c>
      <c r="BR291" s="129">
        <v>48</v>
      </c>
      <c r="BS291" s="129" t="s">
        <v>325</v>
      </c>
      <c r="BT291" s="129" t="s">
        <v>326</v>
      </c>
      <c r="BU291" s="129">
        <v>277</v>
      </c>
      <c r="BV291" s="129">
        <v>16</v>
      </c>
      <c r="BW291" s="129">
        <v>141</v>
      </c>
      <c r="BX291" s="201">
        <v>141</v>
      </c>
    </row>
    <row r="292" spans="53:76" ht="21" x14ac:dyDescent="0.25">
      <c r="BA292" s="64">
        <v>42</v>
      </c>
      <c r="BB292" s="65">
        <v>53</v>
      </c>
      <c r="BC292" s="64">
        <v>1</v>
      </c>
      <c r="BD292" s="68">
        <v>54</v>
      </c>
      <c r="BH292" s="200">
        <v>44</v>
      </c>
      <c r="BI292" s="217">
        <v>1</v>
      </c>
      <c r="BJ292" s="61">
        <v>2</v>
      </c>
      <c r="BK292" s="125"/>
      <c r="BL292" s="125"/>
      <c r="BM292" s="132" t="s">
        <v>59</v>
      </c>
      <c r="BN292" s="129">
        <v>48</v>
      </c>
      <c r="BO292" s="129">
        <v>51</v>
      </c>
      <c r="BP292" s="129">
        <v>8</v>
      </c>
      <c r="BQ292" s="129">
        <v>34</v>
      </c>
      <c r="BR292" s="129">
        <v>2</v>
      </c>
      <c r="BS292" s="129" t="s">
        <v>329</v>
      </c>
      <c r="BT292" s="129" t="s">
        <v>330</v>
      </c>
      <c r="BU292" s="129">
        <v>99</v>
      </c>
      <c r="BV292" s="129">
        <v>18</v>
      </c>
      <c r="BW292" s="129" t="s">
        <v>331</v>
      </c>
      <c r="BX292" s="201" t="s">
        <v>331</v>
      </c>
    </row>
    <row r="293" spans="53:76" ht="21" x14ac:dyDescent="0.25">
      <c r="BA293" s="64">
        <v>43</v>
      </c>
      <c r="BB293" s="65">
        <v>89</v>
      </c>
      <c r="BC293" s="64">
        <v>1</v>
      </c>
      <c r="BD293" s="67">
        <v>90</v>
      </c>
      <c r="BH293" s="200">
        <v>44</v>
      </c>
      <c r="BI293" s="217">
        <v>2</v>
      </c>
      <c r="BJ293" s="61">
        <v>1</v>
      </c>
      <c r="BK293" s="125"/>
      <c r="BL293" s="125"/>
      <c r="BM293" s="132" t="s">
        <v>39</v>
      </c>
      <c r="BN293" s="129">
        <v>40</v>
      </c>
      <c r="BO293" s="129">
        <v>43</v>
      </c>
      <c r="BP293" s="129">
        <v>42</v>
      </c>
      <c r="BQ293" s="129">
        <v>32</v>
      </c>
      <c r="BR293" s="129">
        <v>9</v>
      </c>
      <c r="BS293" s="129" t="s">
        <v>781</v>
      </c>
      <c r="BT293" s="129" t="s">
        <v>782</v>
      </c>
      <c r="BU293" s="129">
        <v>83</v>
      </c>
      <c r="BV293" s="129">
        <v>11</v>
      </c>
      <c r="BW293" s="129" t="s">
        <v>331</v>
      </c>
      <c r="BX293" s="201" t="s">
        <v>331</v>
      </c>
    </row>
    <row r="294" spans="53:76" ht="21" x14ac:dyDescent="0.25">
      <c r="BA294" s="64">
        <v>44</v>
      </c>
      <c r="BB294" s="65">
        <v>59</v>
      </c>
      <c r="BC294" s="64">
        <v>1</v>
      </c>
      <c r="BD294" s="66">
        <v>60</v>
      </c>
      <c r="BH294" s="200">
        <v>44</v>
      </c>
      <c r="BI294" s="217">
        <v>3</v>
      </c>
      <c r="BJ294" s="61">
        <v>2</v>
      </c>
      <c r="BK294" s="125"/>
      <c r="BL294" s="125"/>
      <c r="BM294" s="132" t="s">
        <v>60</v>
      </c>
      <c r="BN294" s="129">
        <v>80</v>
      </c>
      <c r="BO294" s="129">
        <v>85</v>
      </c>
      <c r="BP294" s="129">
        <v>10</v>
      </c>
      <c r="BQ294" s="129">
        <v>23</v>
      </c>
      <c r="BR294" s="129">
        <v>5</v>
      </c>
      <c r="BS294" s="129" t="s">
        <v>568</v>
      </c>
      <c r="BT294" s="129" t="s">
        <v>569</v>
      </c>
      <c r="BU294" s="129">
        <v>165</v>
      </c>
      <c r="BV294" s="129">
        <v>21</v>
      </c>
      <c r="BW294" s="129" t="s">
        <v>331</v>
      </c>
      <c r="BX294" s="201" t="s">
        <v>331</v>
      </c>
    </row>
    <row r="295" spans="53:76" ht="21" x14ac:dyDescent="0.25">
      <c r="BA295" s="64">
        <v>45</v>
      </c>
      <c r="BB295" s="65">
        <v>37</v>
      </c>
      <c r="BC295" s="64">
        <v>1</v>
      </c>
      <c r="BD295" s="67">
        <v>38</v>
      </c>
      <c r="BH295" s="200">
        <v>44</v>
      </c>
      <c r="BI295" s="217">
        <v>4</v>
      </c>
      <c r="BJ295" s="61">
        <v>3</v>
      </c>
      <c r="BK295" s="125"/>
      <c r="BL295" s="125"/>
      <c r="BM295" s="132" t="s">
        <v>67</v>
      </c>
      <c r="BN295" s="129">
        <v>88</v>
      </c>
      <c r="BO295" s="129">
        <v>95</v>
      </c>
      <c r="BP295" s="129">
        <v>33</v>
      </c>
      <c r="BQ295" s="129">
        <v>18</v>
      </c>
      <c r="BR295" s="129">
        <v>0</v>
      </c>
      <c r="BS295" s="129" t="s">
        <v>783</v>
      </c>
      <c r="BT295" s="129" t="s">
        <v>784</v>
      </c>
      <c r="BU295" s="129">
        <v>183</v>
      </c>
      <c r="BV295" s="129">
        <v>30</v>
      </c>
      <c r="BW295" s="129" t="s">
        <v>331</v>
      </c>
      <c r="BX295" s="201" t="s">
        <v>331</v>
      </c>
    </row>
    <row r="296" spans="53:76" ht="21" x14ac:dyDescent="0.25">
      <c r="BA296" s="64">
        <v>46</v>
      </c>
      <c r="BB296" s="65">
        <v>35</v>
      </c>
      <c r="BC296" s="64">
        <v>1</v>
      </c>
      <c r="BD296" s="66">
        <v>36</v>
      </c>
      <c r="BH296" s="200">
        <v>44</v>
      </c>
      <c r="BI296" s="217">
        <v>5</v>
      </c>
      <c r="BJ296" s="61">
        <v>3</v>
      </c>
      <c r="BK296" s="125"/>
      <c r="BL296" s="125"/>
      <c r="BM296" s="132" t="s">
        <v>82</v>
      </c>
      <c r="BN296" s="129">
        <v>120</v>
      </c>
      <c r="BO296" s="129">
        <v>128</v>
      </c>
      <c r="BP296" s="129">
        <v>51</v>
      </c>
      <c r="BQ296" s="129">
        <v>18</v>
      </c>
      <c r="BR296" s="129">
        <v>21</v>
      </c>
      <c r="BS296" s="129" t="s">
        <v>947</v>
      </c>
      <c r="BT296" s="129" t="s">
        <v>948</v>
      </c>
      <c r="BU296" s="129">
        <v>248</v>
      </c>
      <c r="BV296" s="129">
        <v>14</v>
      </c>
      <c r="BW296" s="129" t="s">
        <v>331</v>
      </c>
      <c r="BX296" s="201" t="s">
        <v>331</v>
      </c>
    </row>
    <row r="297" spans="53:76" ht="21" x14ac:dyDescent="0.25">
      <c r="BH297" s="200">
        <v>44</v>
      </c>
      <c r="BI297" s="217">
        <v>6</v>
      </c>
      <c r="BJ297" s="61">
        <v>5</v>
      </c>
      <c r="BK297" s="125"/>
      <c r="BL297" s="125"/>
      <c r="BM297" s="132" t="s">
        <v>88</v>
      </c>
      <c r="BN297" s="129">
        <v>168</v>
      </c>
      <c r="BO297" s="129">
        <v>179</v>
      </c>
      <c r="BP297" s="129">
        <v>33</v>
      </c>
      <c r="BQ297" s="129">
        <v>39</v>
      </c>
      <c r="BR297" s="129">
        <v>21</v>
      </c>
      <c r="BS297" s="129" t="s">
        <v>949</v>
      </c>
      <c r="BT297" s="129" t="s">
        <v>950</v>
      </c>
      <c r="BU297" s="129">
        <v>347</v>
      </c>
      <c r="BV297" s="129">
        <v>32</v>
      </c>
      <c r="BW297" s="129" t="s">
        <v>331</v>
      </c>
      <c r="BX297" s="201" t="s">
        <v>331</v>
      </c>
    </row>
    <row r="298" spans="53:76" ht="21" x14ac:dyDescent="0.25">
      <c r="BH298" s="200">
        <v>44</v>
      </c>
      <c r="BI298" s="217">
        <v>7</v>
      </c>
      <c r="BJ298" s="61">
        <v>5</v>
      </c>
      <c r="BK298" s="125"/>
      <c r="BL298" s="125"/>
      <c r="BM298" s="132" t="s">
        <v>91</v>
      </c>
      <c r="BN298" s="129">
        <v>200</v>
      </c>
      <c r="BO298" s="129">
        <v>212</v>
      </c>
      <c r="BP298" s="129">
        <v>72</v>
      </c>
      <c r="BQ298" s="129">
        <v>18</v>
      </c>
      <c r="BR298" s="129">
        <v>11</v>
      </c>
      <c r="BS298" s="129" t="s">
        <v>951</v>
      </c>
      <c r="BT298" s="129" t="s">
        <v>952</v>
      </c>
      <c r="BU298" s="129">
        <v>412</v>
      </c>
      <c r="BV298" s="129">
        <v>7</v>
      </c>
      <c r="BW298" s="129">
        <v>212</v>
      </c>
      <c r="BX298" s="201" t="s">
        <v>331</v>
      </c>
    </row>
    <row r="299" spans="53:76" ht="21" x14ac:dyDescent="0.25">
      <c r="BH299" s="200">
        <v>44</v>
      </c>
      <c r="BI299" s="217">
        <v>8</v>
      </c>
      <c r="BJ299" s="61">
        <v>4</v>
      </c>
      <c r="BK299" s="125"/>
      <c r="BL299" s="125"/>
      <c r="BM299" s="132" t="s">
        <v>96</v>
      </c>
      <c r="BN299" s="129">
        <v>128</v>
      </c>
      <c r="BO299" s="129">
        <v>140</v>
      </c>
      <c r="BP299" s="129">
        <v>90</v>
      </c>
      <c r="BQ299" s="129">
        <v>7</v>
      </c>
      <c r="BR299" s="129">
        <v>5</v>
      </c>
      <c r="BS299" s="129" t="s">
        <v>953</v>
      </c>
      <c r="BT299" s="129" t="s">
        <v>954</v>
      </c>
      <c r="BU299" s="129">
        <v>268</v>
      </c>
      <c r="BV299" s="129">
        <v>16</v>
      </c>
      <c r="BW299" s="129" t="s">
        <v>331</v>
      </c>
      <c r="BX299" s="201" t="s">
        <v>331</v>
      </c>
    </row>
    <row r="300" spans="53:76" ht="21" x14ac:dyDescent="0.25">
      <c r="BH300" s="200">
        <v>44</v>
      </c>
      <c r="BI300" s="217">
        <v>9</v>
      </c>
      <c r="BJ300" s="61">
        <v>1</v>
      </c>
      <c r="BK300" s="125"/>
      <c r="BL300" s="125"/>
      <c r="BM300" s="132" t="s">
        <v>39</v>
      </c>
      <c r="BN300" s="129">
        <v>40</v>
      </c>
      <c r="BO300" s="129">
        <v>50</v>
      </c>
      <c r="BP300" s="129">
        <v>83</v>
      </c>
      <c r="BQ300" s="129">
        <v>2</v>
      </c>
      <c r="BR300" s="129">
        <v>37</v>
      </c>
      <c r="BS300" s="129" t="s">
        <v>955</v>
      </c>
      <c r="BT300" s="129" t="s">
        <v>956</v>
      </c>
      <c r="BU300" s="129">
        <v>90</v>
      </c>
      <c r="BV300" s="129">
        <v>9</v>
      </c>
      <c r="BW300" s="129" t="s">
        <v>331</v>
      </c>
      <c r="BX300" s="201" t="s">
        <v>331</v>
      </c>
    </row>
    <row r="301" spans="53:76" ht="21" x14ac:dyDescent="0.25">
      <c r="BH301" s="200">
        <v>44</v>
      </c>
      <c r="BI301" s="217">
        <v>10</v>
      </c>
      <c r="BJ301" s="61">
        <v>3</v>
      </c>
      <c r="BK301" s="125"/>
      <c r="BL301" s="125"/>
      <c r="BM301" s="132" t="s">
        <v>82</v>
      </c>
      <c r="BN301" s="129">
        <v>120</v>
      </c>
      <c r="BO301" s="129">
        <v>133</v>
      </c>
      <c r="BP301" s="129">
        <v>81</v>
      </c>
      <c r="BQ301" s="129">
        <v>39</v>
      </c>
      <c r="BR301" s="129">
        <v>39</v>
      </c>
      <c r="BS301" s="129" t="s">
        <v>957</v>
      </c>
      <c r="BT301" s="129" t="s">
        <v>958</v>
      </c>
      <c r="BU301" s="129">
        <v>253</v>
      </c>
      <c r="BV301" s="129">
        <v>10</v>
      </c>
      <c r="BW301" s="129" t="s">
        <v>331</v>
      </c>
      <c r="BX301" s="201" t="s">
        <v>331</v>
      </c>
    </row>
    <row r="302" spans="53:76" ht="21" x14ac:dyDescent="0.25">
      <c r="BH302" s="200">
        <v>44</v>
      </c>
      <c r="BI302" s="217">
        <v>11</v>
      </c>
      <c r="BJ302" s="61">
        <v>1</v>
      </c>
      <c r="BK302" s="125"/>
      <c r="BL302" s="125"/>
      <c r="BM302" s="132" t="s">
        <v>39</v>
      </c>
      <c r="BN302" s="129">
        <v>40</v>
      </c>
      <c r="BO302" s="129">
        <v>52</v>
      </c>
      <c r="BP302" s="129">
        <v>42</v>
      </c>
      <c r="BQ302" s="129">
        <v>0</v>
      </c>
      <c r="BR302" s="129">
        <v>0</v>
      </c>
      <c r="BS302" s="129" t="s">
        <v>959</v>
      </c>
      <c r="BT302" s="129" t="s">
        <v>960</v>
      </c>
      <c r="BU302" s="129">
        <v>92</v>
      </c>
      <c r="BV302" s="129">
        <v>11</v>
      </c>
      <c r="BW302" s="129" t="s">
        <v>331</v>
      </c>
      <c r="BX302" s="201" t="s">
        <v>331</v>
      </c>
    </row>
    <row r="303" spans="53:76" ht="21" x14ac:dyDescent="0.25">
      <c r="BH303" s="200">
        <v>44</v>
      </c>
      <c r="BI303" s="217">
        <v>12</v>
      </c>
      <c r="BJ303" s="61">
        <v>2</v>
      </c>
      <c r="BK303" s="125"/>
      <c r="BL303" s="125"/>
      <c r="BM303" s="132" t="s">
        <v>60</v>
      </c>
      <c r="BN303" s="129">
        <v>80</v>
      </c>
      <c r="BO303" s="129">
        <v>94</v>
      </c>
      <c r="BP303" s="129">
        <v>42</v>
      </c>
      <c r="BQ303" s="129">
        <v>0</v>
      </c>
      <c r="BR303" s="129">
        <v>80</v>
      </c>
      <c r="BS303" s="129" t="s">
        <v>961</v>
      </c>
      <c r="BT303" s="129" t="s">
        <v>962</v>
      </c>
      <c r="BU303" s="129">
        <v>174</v>
      </c>
      <c r="BV303" s="129">
        <v>21</v>
      </c>
      <c r="BW303" s="129" t="s">
        <v>331</v>
      </c>
      <c r="BX303" s="201" t="s">
        <v>331</v>
      </c>
    </row>
    <row r="304" spans="53:76" ht="21" x14ac:dyDescent="0.25">
      <c r="BH304" s="200">
        <v>44</v>
      </c>
      <c r="BI304" s="217">
        <v>13</v>
      </c>
      <c r="BJ304" s="61">
        <v>3</v>
      </c>
      <c r="BK304" s="125"/>
      <c r="BL304" s="125"/>
      <c r="BM304" s="132" t="s">
        <v>82</v>
      </c>
      <c r="BN304" s="129">
        <v>120</v>
      </c>
      <c r="BO304" s="129">
        <v>136</v>
      </c>
      <c r="BP304" s="129">
        <v>42</v>
      </c>
      <c r="BQ304" s="129">
        <v>80</v>
      </c>
      <c r="BR304" s="129">
        <v>41</v>
      </c>
      <c r="BS304" s="129" t="s">
        <v>588</v>
      </c>
      <c r="BT304" s="129" t="s">
        <v>589</v>
      </c>
      <c r="BU304" s="129">
        <v>256</v>
      </c>
      <c r="BV304" s="129">
        <v>13</v>
      </c>
      <c r="BW304" s="129" t="s">
        <v>331</v>
      </c>
      <c r="BX304" s="201" t="s">
        <v>331</v>
      </c>
    </row>
    <row r="305" spans="60:76" ht="21" x14ac:dyDescent="0.25">
      <c r="BH305" s="200">
        <v>44</v>
      </c>
      <c r="BI305" s="217">
        <v>14</v>
      </c>
      <c r="BJ305" s="61">
        <v>4</v>
      </c>
      <c r="BK305" s="125"/>
      <c r="BL305" s="125"/>
      <c r="BM305" s="132" t="s">
        <v>75</v>
      </c>
      <c r="BN305" s="129">
        <v>160</v>
      </c>
      <c r="BO305" s="129">
        <v>178</v>
      </c>
      <c r="BP305" s="129">
        <v>122</v>
      </c>
      <c r="BQ305" s="129">
        <v>39</v>
      </c>
      <c r="BR305" s="129">
        <v>2</v>
      </c>
      <c r="BS305" s="129" t="s">
        <v>963</v>
      </c>
      <c r="BT305" s="129" t="s">
        <v>964</v>
      </c>
      <c r="BU305" s="129">
        <v>338</v>
      </c>
      <c r="BV305" s="129">
        <v>23</v>
      </c>
      <c r="BW305" s="129">
        <v>178</v>
      </c>
      <c r="BX305" s="201" t="s">
        <v>331</v>
      </c>
    </row>
    <row r="306" spans="60:76" ht="21" x14ac:dyDescent="0.25">
      <c r="BH306" s="200">
        <v>44</v>
      </c>
      <c r="BI306" s="217">
        <v>15</v>
      </c>
      <c r="BJ306" s="61">
        <v>1</v>
      </c>
      <c r="BK306" s="125"/>
      <c r="BL306" s="125"/>
      <c r="BM306" s="132" t="s">
        <v>39</v>
      </c>
      <c r="BN306" s="129">
        <v>40</v>
      </c>
      <c r="BO306" s="129">
        <v>56</v>
      </c>
      <c r="BP306" s="129">
        <v>83</v>
      </c>
      <c r="BQ306" s="129">
        <v>41</v>
      </c>
      <c r="BR306" s="129">
        <v>2</v>
      </c>
      <c r="BS306" s="129" t="s">
        <v>965</v>
      </c>
      <c r="BT306" s="129" t="s">
        <v>966</v>
      </c>
      <c r="BU306" s="129">
        <v>96</v>
      </c>
      <c r="BV306" s="129">
        <v>15</v>
      </c>
      <c r="BW306" s="129" t="s">
        <v>331</v>
      </c>
      <c r="BX306" s="201" t="s">
        <v>331</v>
      </c>
    </row>
    <row r="307" spans="60:76" ht="21" x14ac:dyDescent="0.25">
      <c r="BH307" s="200">
        <v>44</v>
      </c>
      <c r="BI307" s="217">
        <v>16</v>
      </c>
      <c r="BJ307" s="61">
        <v>3</v>
      </c>
      <c r="BK307" s="125"/>
      <c r="BL307" s="125"/>
      <c r="BM307" s="132" t="s">
        <v>82</v>
      </c>
      <c r="BN307" s="129">
        <v>120</v>
      </c>
      <c r="BO307" s="129">
        <v>139</v>
      </c>
      <c r="BP307" s="129">
        <v>42</v>
      </c>
      <c r="BQ307" s="129">
        <v>39</v>
      </c>
      <c r="BR307" s="129">
        <v>41</v>
      </c>
      <c r="BS307" s="129" t="s">
        <v>967</v>
      </c>
      <c r="BT307" s="129" t="s">
        <v>968</v>
      </c>
      <c r="BU307" s="129">
        <v>259</v>
      </c>
      <c r="BV307" s="129">
        <v>16</v>
      </c>
      <c r="BW307" s="129" t="s">
        <v>331</v>
      </c>
      <c r="BX307" s="201" t="s">
        <v>331</v>
      </c>
    </row>
    <row r="308" spans="60:76" ht="21" x14ac:dyDescent="0.25">
      <c r="BH308" s="200">
        <v>44</v>
      </c>
      <c r="BI308" s="217">
        <v>17</v>
      </c>
      <c r="BJ308" s="61">
        <v>4</v>
      </c>
      <c r="BK308" s="125"/>
      <c r="BL308" s="125"/>
      <c r="BM308" s="132" t="s">
        <v>75</v>
      </c>
      <c r="BN308" s="129">
        <v>160</v>
      </c>
      <c r="BO308" s="129">
        <v>181</v>
      </c>
      <c r="BP308" s="129">
        <v>81</v>
      </c>
      <c r="BQ308" s="129">
        <v>80</v>
      </c>
      <c r="BR308" s="129">
        <v>80</v>
      </c>
      <c r="BS308" s="129" t="s">
        <v>969</v>
      </c>
      <c r="BT308" s="129" t="s">
        <v>970</v>
      </c>
      <c r="BU308" s="129">
        <v>341</v>
      </c>
      <c r="BV308" s="129">
        <v>17</v>
      </c>
      <c r="BW308" s="129" t="s">
        <v>331</v>
      </c>
      <c r="BX308" s="201" t="s">
        <v>331</v>
      </c>
    </row>
    <row r="309" spans="60:76" ht="21" x14ac:dyDescent="0.25">
      <c r="BH309" s="200">
        <v>44</v>
      </c>
      <c r="BI309" s="217">
        <v>18</v>
      </c>
      <c r="BJ309" s="61">
        <v>2</v>
      </c>
      <c r="BK309" s="124" t="s">
        <v>217</v>
      </c>
      <c r="BL309" s="124"/>
      <c r="BM309" s="132" t="s">
        <v>60</v>
      </c>
      <c r="BN309" s="129">
        <v>80</v>
      </c>
      <c r="BO309" s="129">
        <v>100</v>
      </c>
      <c r="BP309" s="129">
        <v>1</v>
      </c>
      <c r="BQ309" s="129">
        <v>0</v>
      </c>
      <c r="BR309" s="129">
        <v>0</v>
      </c>
      <c r="BS309" s="129" t="s">
        <v>971</v>
      </c>
      <c r="BT309" s="129" t="s">
        <v>972</v>
      </c>
      <c r="BU309" s="129">
        <v>180</v>
      </c>
      <c r="BV309" s="129">
        <v>9</v>
      </c>
      <c r="BW309" s="129" t="s">
        <v>331</v>
      </c>
      <c r="BX309" s="201" t="s">
        <v>331</v>
      </c>
    </row>
    <row r="310" spans="60:76" ht="21" x14ac:dyDescent="0.25">
      <c r="BH310" s="200">
        <v>44</v>
      </c>
      <c r="BI310" s="217">
        <v>19</v>
      </c>
      <c r="BJ310" s="61">
        <v>2</v>
      </c>
      <c r="BK310" s="124" t="s">
        <v>217</v>
      </c>
      <c r="BL310" s="124"/>
      <c r="BM310" s="132" t="s">
        <v>60</v>
      </c>
      <c r="BN310" s="129">
        <v>80</v>
      </c>
      <c r="BO310" s="129">
        <v>101</v>
      </c>
      <c r="BP310" s="129">
        <v>1</v>
      </c>
      <c r="BQ310" s="129">
        <v>0</v>
      </c>
      <c r="BR310" s="129">
        <v>41</v>
      </c>
      <c r="BS310" s="129" t="s">
        <v>394</v>
      </c>
      <c r="BT310" s="129" t="s">
        <v>395</v>
      </c>
      <c r="BU310" s="129">
        <v>181</v>
      </c>
      <c r="BV310" s="129">
        <v>10</v>
      </c>
      <c r="BW310" s="129" t="s">
        <v>331</v>
      </c>
      <c r="BX310" s="201">
        <v>101</v>
      </c>
    </row>
    <row r="311" spans="60:76" ht="21" x14ac:dyDescent="0.25">
      <c r="BH311" s="200">
        <v>44</v>
      </c>
      <c r="BI311" s="217">
        <v>20</v>
      </c>
      <c r="BJ311" s="61">
        <v>2</v>
      </c>
      <c r="BK311" s="125"/>
      <c r="BL311" s="125"/>
      <c r="BM311" s="132" t="s">
        <v>60</v>
      </c>
      <c r="BN311" s="129">
        <v>80</v>
      </c>
      <c r="BO311" s="129">
        <v>102</v>
      </c>
      <c r="BP311" s="129">
        <v>1</v>
      </c>
      <c r="BQ311" s="129">
        <v>41</v>
      </c>
      <c r="BR311" s="129">
        <v>39</v>
      </c>
      <c r="BS311" s="129" t="s">
        <v>973</v>
      </c>
      <c r="BT311" s="129" t="s">
        <v>974</v>
      </c>
      <c r="BU311" s="129">
        <v>182</v>
      </c>
      <c r="BV311" s="129">
        <v>11</v>
      </c>
      <c r="BW311" s="129" t="s">
        <v>331</v>
      </c>
      <c r="BX311" s="201" t="s">
        <v>331</v>
      </c>
    </row>
    <row r="312" spans="60:76" ht="21" x14ac:dyDescent="0.25">
      <c r="BH312" s="200">
        <v>44</v>
      </c>
      <c r="BI312" s="217">
        <v>21</v>
      </c>
      <c r="BJ312" s="61">
        <v>2</v>
      </c>
      <c r="BK312" s="125"/>
      <c r="BL312" s="125"/>
      <c r="BM312" s="132" t="s">
        <v>60</v>
      </c>
      <c r="BN312" s="129">
        <v>80</v>
      </c>
      <c r="BO312" s="129">
        <v>103</v>
      </c>
      <c r="BP312" s="129">
        <v>42</v>
      </c>
      <c r="BQ312" s="129">
        <v>2</v>
      </c>
      <c r="BR312" s="129">
        <v>28</v>
      </c>
      <c r="BS312" s="129" t="s">
        <v>975</v>
      </c>
      <c r="BT312" s="129" t="s">
        <v>976</v>
      </c>
      <c r="BU312" s="129">
        <v>183</v>
      </c>
      <c r="BV312" s="129">
        <v>12</v>
      </c>
      <c r="BW312" s="129">
        <v>103</v>
      </c>
      <c r="BX312" s="201" t="s">
        <v>331</v>
      </c>
    </row>
    <row r="313" spans="60:76" ht="21" x14ac:dyDescent="0.25">
      <c r="BH313" s="200">
        <v>44</v>
      </c>
      <c r="BI313" s="217">
        <v>22</v>
      </c>
      <c r="BJ313" s="61">
        <v>3</v>
      </c>
      <c r="BK313" s="125"/>
      <c r="BL313" s="125"/>
      <c r="BM313" s="132" t="s">
        <v>82</v>
      </c>
      <c r="BN313" s="129">
        <v>120</v>
      </c>
      <c r="BO313" s="129">
        <v>145</v>
      </c>
      <c r="BP313" s="129">
        <v>40</v>
      </c>
      <c r="BQ313" s="129">
        <v>30</v>
      </c>
      <c r="BR313" s="129">
        <v>28</v>
      </c>
      <c r="BS313" s="129" t="s">
        <v>815</v>
      </c>
      <c r="BT313" s="129" t="s">
        <v>816</v>
      </c>
      <c r="BU313" s="129">
        <v>265</v>
      </c>
      <c r="BV313" s="129">
        <v>13</v>
      </c>
      <c r="BW313" s="129" t="s">
        <v>331</v>
      </c>
      <c r="BX313" s="201" t="s">
        <v>331</v>
      </c>
    </row>
    <row r="314" spans="60:76" ht="21" x14ac:dyDescent="0.25">
      <c r="BH314" s="200">
        <v>44</v>
      </c>
      <c r="BI314" s="217">
        <v>23</v>
      </c>
      <c r="BJ314" s="61">
        <v>2</v>
      </c>
      <c r="BK314" s="125"/>
      <c r="BL314" s="125"/>
      <c r="BM314" s="132" t="s">
        <v>60</v>
      </c>
      <c r="BN314" s="129">
        <v>80</v>
      </c>
      <c r="BO314" s="129">
        <v>105</v>
      </c>
      <c r="BP314" s="129">
        <v>10</v>
      </c>
      <c r="BQ314" s="129">
        <v>2</v>
      </c>
      <c r="BR314" s="129">
        <v>32</v>
      </c>
      <c r="BS314" s="129" t="s">
        <v>412</v>
      </c>
      <c r="BT314" s="129" t="s">
        <v>413</v>
      </c>
      <c r="BU314" s="129">
        <v>185</v>
      </c>
      <c r="BV314" s="129">
        <v>14</v>
      </c>
      <c r="BW314" s="129" t="s">
        <v>331</v>
      </c>
      <c r="BX314" s="201" t="s">
        <v>331</v>
      </c>
    </row>
    <row r="315" spans="60:76" ht="21" x14ac:dyDescent="0.25">
      <c r="BH315" s="200">
        <v>44</v>
      </c>
      <c r="BI315" s="217">
        <v>24</v>
      </c>
      <c r="BJ315" s="61">
        <v>3</v>
      </c>
      <c r="BK315" s="125"/>
      <c r="BL315" s="125"/>
      <c r="BM315" s="132" t="s">
        <v>73</v>
      </c>
      <c r="BN315" s="129">
        <v>88</v>
      </c>
      <c r="BO315" s="129">
        <v>115</v>
      </c>
      <c r="BP315" s="129">
        <v>8</v>
      </c>
      <c r="BQ315" s="129">
        <v>34</v>
      </c>
      <c r="BR315" s="129">
        <v>5</v>
      </c>
      <c r="BS315" s="129" t="s">
        <v>977</v>
      </c>
      <c r="BT315" s="129" t="s">
        <v>978</v>
      </c>
      <c r="BU315" s="129">
        <v>203</v>
      </c>
      <c r="BV315" s="129">
        <v>23</v>
      </c>
      <c r="BW315" s="129" t="s">
        <v>331</v>
      </c>
      <c r="BX315" s="201" t="s">
        <v>331</v>
      </c>
    </row>
    <row r="316" spans="60:76" ht="21" x14ac:dyDescent="0.25">
      <c r="BH316" s="200">
        <v>44</v>
      </c>
      <c r="BI316" s="217">
        <v>25</v>
      </c>
      <c r="BJ316" s="61">
        <v>2</v>
      </c>
      <c r="BK316" s="125"/>
      <c r="BL316" s="125"/>
      <c r="BM316" s="132" t="s">
        <v>60</v>
      </c>
      <c r="BN316" s="129">
        <v>80</v>
      </c>
      <c r="BO316" s="129">
        <v>107</v>
      </c>
      <c r="BP316" s="129">
        <v>42</v>
      </c>
      <c r="BQ316" s="129">
        <v>39</v>
      </c>
      <c r="BR316" s="129">
        <v>41</v>
      </c>
      <c r="BS316" s="129" t="s">
        <v>979</v>
      </c>
      <c r="BT316" s="129" t="s">
        <v>980</v>
      </c>
      <c r="BU316" s="129">
        <v>187</v>
      </c>
      <c r="BV316" s="129">
        <v>16</v>
      </c>
      <c r="BW316" s="129" t="s">
        <v>331</v>
      </c>
      <c r="BX316" s="201" t="s">
        <v>331</v>
      </c>
    </row>
    <row r="317" spans="60:76" ht="21" x14ac:dyDescent="0.25">
      <c r="BH317" s="200">
        <v>44</v>
      </c>
      <c r="BI317" s="217">
        <v>26</v>
      </c>
      <c r="BJ317" s="61">
        <v>3</v>
      </c>
      <c r="BK317" s="125"/>
      <c r="BL317" s="125"/>
      <c r="BM317" s="132" t="s">
        <v>82</v>
      </c>
      <c r="BN317" s="129">
        <v>120</v>
      </c>
      <c r="BO317" s="129">
        <v>149</v>
      </c>
      <c r="BP317" s="129">
        <v>81</v>
      </c>
      <c r="BQ317" s="129">
        <v>80</v>
      </c>
      <c r="BR317" s="129">
        <v>84</v>
      </c>
      <c r="BS317" s="129" t="s">
        <v>981</v>
      </c>
      <c r="BT317" s="129" t="s">
        <v>982</v>
      </c>
      <c r="BU317" s="129">
        <v>269</v>
      </c>
      <c r="BV317" s="129">
        <v>17</v>
      </c>
      <c r="BW317" s="129" t="s">
        <v>331</v>
      </c>
      <c r="BX317" s="201" t="s">
        <v>331</v>
      </c>
    </row>
    <row r="318" spans="60:76" ht="21" x14ac:dyDescent="0.25">
      <c r="BH318" s="200">
        <v>44</v>
      </c>
      <c r="BI318" s="217">
        <v>27</v>
      </c>
      <c r="BJ318" s="61">
        <v>1</v>
      </c>
      <c r="BK318" s="125"/>
      <c r="BL318" s="125"/>
      <c r="BM318" s="132" t="s">
        <v>39</v>
      </c>
      <c r="BN318" s="129">
        <v>40</v>
      </c>
      <c r="BO318" s="129">
        <v>68</v>
      </c>
      <c r="BP318" s="129">
        <v>1</v>
      </c>
      <c r="BQ318" s="129">
        <v>164</v>
      </c>
      <c r="BR318" s="129">
        <v>121</v>
      </c>
      <c r="BS318" s="129" t="s">
        <v>983</v>
      </c>
      <c r="BT318" s="129" t="s">
        <v>984</v>
      </c>
      <c r="BU318" s="129">
        <v>108</v>
      </c>
      <c r="BV318" s="129">
        <v>18</v>
      </c>
      <c r="BW318" s="129" t="s">
        <v>331</v>
      </c>
      <c r="BX318" s="201" t="s">
        <v>331</v>
      </c>
    </row>
    <row r="319" spans="60:76" ht="21" x14ac:dyDescent="0.25">
      <c r="BH319" s="200">
        <v>44</v>
      </c>
      <c r="BI319" s="217">
        <v>28</v>
      </c>
      <c r="BJ319" s="61">
        <v>1</v>
      </c>
      <c r="BK319" s="125"/>
      <c r="BL319" s="125"/>
      <c r="BM319" s="132" t="s">
        <v>39</v>
      </c>
      <c r="BN319" s="129">
        <v>40</v>
      </c>
      <c r="BO319" s="129">
        <v>69</v>
      </c>
      <c r="BP319" s="129">
        <v>165</v>
      </c>
      <c r="BQ319" s="129">
        <v>43</v>
      </c>
      <c r="BR319" s="129">
        <v>37</v>
      </c>
      <c r="BS319" s="129" t="s">
        <v>985</v>
      </c>
      <c r="BT319" s="129" t="s">
        <v>986</v>
      </c>
      <c r="BU319" s="129">
        <v>109</v>
      </c>
      <c r="BV319" s="129">
        <v>19</v>
      </c>
      <c r="BW319" s="129">
        <v>69</v>
      </c>
      <c r="BX319" s="201" t="s">
        <v>331</v>
      </c>
    </row>
    <row r="320" spans="60:76" ht="21" x14ac:dyDescent="0.25">
      <c r="BH320" s="200">
        <v>44</v>
      </c>
      <c r="BI320" s="217">
        <v>29</v>
      </c>
      <c r="BJ320" s="61">
        <v>5</v>
      </c>
      <c r="BK320" s="125"/>
      <c r="BL320" s="125"/>
      <c r="BM320" s="132" t="s">
        <v>91</v>
      </c>
      <c r="BN320" s="129">
        <v>200</v>
      </c>
      <c r="BO320" s="129">
        <v>234</v>
      </c>
      <c r="BP320" s="129">
        <v>122</v>
      </c>
      <c r="BQ320" s="129">
        <v>80</v>
      </c>
      <c r="BR320" s="129">
        <v>39</v>
      </c>
      <c r="BS320" s="129" t="s">
        <v>987</v>
      </c>
      <c r="BT320" s="129" t="s">
        <v>988</v>
      </c>
      <c r="BU320" s="129">
        <v>434</v>
      </c>
      <c r="BV320" s="129">
        <v>11</v>
      </c>
      <c r="BW320" s="129" t="s">
        <v>331</v>
      </c>
      <c r="BX320" s="201" t="s">
        <v>331</v>
      </c>
    </row>
    <row r="321" spans="60:76" ht="21" x14ac:dyDescent="0.25">
      <c r="BH321" s="200">
        <v>44</v>
      </c>
      <c r="BI321" s="217">
        <v>30</v>
      </c>
      <c r="BJ321" s="61">
        <v>2</v>
      </c>
      <c r="BK321" s="125"/>
      <c r="BL321" s="125"/>
      <c r="BM321" s="132" t="s">
        <v>60</v>
      </c>
      <c r="BN321" s="129">
        <v>80</v>
      </c>
      <c r="BO321" s="129">
        <v>112</v>
      </c>
      <c r="BP321" s="129">
        <v>42</v>
      </c>
      <c r="BQ321" s="129">
        <v>41</v>
      </c>
      <c r="BR321" s="129">
        <v>0</v>
      </c>
      <c r="BS321" s="129" t="s">
        <v>989</v>
      </c>
      <c r="BT321" s="129" t="s">
        <v>990</v>
      </c>
      <c r="BU321" s="129">
        <v>192</v>
      </c>
      <c r="BV321" s="129">
        <v>12</v>
      </c>
      <c r="BW321" s="129" t="s">
        <v>331</v>
      </c>
      <c r="BX321" s="201" t="s">
        <v>331</v>
      </c>
    </row>
    <row r="322" spans="60:76" ht="21" x14ac:dyDescent="0.25">
      <c r="BH322" s="200">
        <v>44</v>
      </c>
      <c r="BI322" s="217">
        <v>31</v>
      </c>
      <c r="BJ322" s="61">
        <v>3</v>
      </c>
      <c r="BK322" s="125"/>
      <c r="BL322" s="125"/>
      <c r="BM322" s="132" t="s">
        <v>82</v>
      </c>
      <c r="BN322" s="129">
        <v>120</v>
      </c>
      <c r="BO322" s="129">
        <v>154</v>
      </c>
      <c r="BP322" s="129">
        <v>1</v>
      </c>
      <c r="BQ322" s="129">
        <v>41</v>
      </c>
      <c r="BR322" s="129">
        <v>80</v>
      </c>
      <c r="BS322" s="129" t="s">
        <v>991</v>
      </c>
      <c r="BT322" s="129" t="s">
        <v>992</v>
      </c>
      <c r="BU322" s="129">
        <v>274</v>
      </c>
      <c r="BV322" s="129">
        <v>13</v>
      </c>
      <c r="BW322" s="129" t="s">
        <v>331</v>
      </c>
      <c r="BX322" s="201" t="s">
        <v>331</v>
      </c>
    </row>
    <row r="323" spans="60:76" ht="21" x14ac:dyDescent="0.25">
      <c r="BH323" s="200">
        <v>44</v>
      </c>
      <c r="BI323" s="217">
        <v>32</v>
      </c>
      <c r="BJ323" s="61">
        <v>3</v>
      </c>
      <c r="BK323" s="125"/>
      <c r="BL323" s="125"/>
      <c r="BM323" s="132" t="s">
        <v>82</v>
      </c>
      <c r="BN323" s="129">
        <v>120</v>
      </c>
      <c r="BO323" s="129">
        <v>155</v>
      </c>
      <c r="BP323" s="129">
        <v>42</v>
      </c>
      <c r="BQ323" s="129">
        <v>121</v>
      </c>
      <c r="BR323" s="129">
        <v>91</v>
      </c>
      <c r="BS323" s="129" t="s">
        <v>441</v>
      </c>
      <c r="BT323" s="129" t="s">
        <v>442</v>
      </c>
      <c r="BU323" s="129">
        <v>275</v>
      </c>
      <c r="BV323" s="129">
        <v>14</v>
      </c>
      <c r="BW323" s="129" t="s">
        <v>331</v>
      </c>
      <c r="BX323" s="201" t="s">
        <v>331</v>
      </c>
    </row>
    <row r="324" spans="60:76" ht="21" x14ac:dyDescent="0.25">
      <c r="BH324" s="200">
        <v>44</v>
      </c>
      <c r="BI324" s="217">
        <v>33</v>
      </c>
      <c r="BJ324" s="61">
        <v>4</v>
      </c>
      <c r="BK324" s="125"/>
      <c r="BL324" s="125"/>
      <c r="BM324" s="132" t="s">
        <v>75</v>
      </c>
      <c r="BN324" s="129">
        <v>160</v>
      </c>
      <c r="BO324" s="129">
        <v>197</v>
      </c>
      <c r="BP324" s="129">
        <v>163</v>
      </c>
      <c r="BQ324" s="129">
        <v>30</v>
      </c>
      <c r="BR324" s="129">
        <v>13</v>
      </c>
      <c r="BS324" s="129" t="s">
        <v>993</v>
      </c>
      <c r="BT324" s="129" t="s">
        <v>994</v>
      </c>
      <c r="BU324" s="129">
        <v>357</v>
      </c>
      <c r="BV324" s="129">
        <v>24</v>
      </c>
      <c r="BW324" s="129" t="s">
        <v>331</v>
      </c>
      <c r="BX324" s="201" t="s">
        <v>331</v>
      </c>
    </row>
    <row r="325" spans="60:76" ht="21" x14ac:dyDescent="0.25">
      <c r="BH325" s="200">
        <v>44</v>
      </c>
      <c r="BI325" s="217">
        <v>34</v>
      </c>
      <c r="BJ325" s="61">
        <v>0</v>
      </c>
      <c r="BK325" s="125"/>
      <c r="BL325" s="125"/>
      <c r="BM325" s="132"/>
      <c r="BN325" s="129">
        <v>0</v>
      </c>
      <c r="BO325" s="129">
        <v>34</v>
      </c>
      <c r="BP325" s="129">
        <v>133</v>
      </c>
      <c r="BQ325" s="129">
        <v>43</v>
      </c>
      <c r="BR325" s="129">
        <v>196</v>
      </c>
      <c r="BS325" s="129" t="s">
        <v>995</v>
      </c>
      <c r="BT325" s="129" t="s">
        <v>996</v>
      </c>
      <c r="BU325" s="129">
        <v>34</v>
      </c>
      <c r="BV325" s="129">
        <v>7</v>
      </c>
      <c r="BW325" s="129" t="s">
        <v>331</v>
      </c>
      <c r="BX325" s="201" t="s">
        <v>331</v>
      </c>
    </row>
    <row r="326" spans="60:76" ht="21" x14ac:dyDescent="0.25">
      <c r="BH326" s="200">
        <v>44</v>
      </c>
      <c r="BI326" s="217">
        <v>35</v>
      </c>
      <c r="BJ326" s="61">
        <v>4</v>
      </c>
      <c r="BK326" s="125"/>
      <c r="BL326" s="125"/>
      <c r="BM326" s="132" t="s">
        <v>85</v>
      </c>
      <c r="BN326" s="129">
        <v>128</v>
      </c>
      <c r="BO326" s="129">
        <v>167</v>
      </c>
      <c r="BP326" s="129">
        <v>90</v>
      </c>
      <c r="BQ326" s="129">
        <v>239</v>
      </c>
      <c r="BR326" s="129">
        <v>114</v>
      </c>
      <c r="BS326" s="129" t="s">
        <v>632</v>
      </c>
      <c r="BT326" s="129" t="s">
        <v>633</v>
      </c>
      <c r="BU326" s="129">
        <v>295</v>
      </c>
      <c r="BV326" s="129">
        <v>25</v>
      </c>
      <c r="BW326" s="129">
        <v>167</v>
      </c>
      <c r="BX326" s="201" t="s">
        <v>331</v>
      </c>
    </row>
    <row r="327" spans="60:76" ht="21" x14ac:dyDescent="0.25">
      <c r="BH327" s="200">
        <v>44</v>
      </c>
      <c r="BI327" s="217">
        <v>36</v>
      </c>
      <c r="BJ327" s="61">
        <v>1</v>
      </c>
      <c r="BK327" s="125"/>
      <c r="BL327" s="125"/>
      <c r="BM327" s="132" t="s">
        <v>39</v>
      </c>
      <c r="BN327" s="129">
        <v>40</v>
      </c>
      <c r="BO327" s="129">
        <v>77</v>
      </c>
      <c r="BP327" s="129">
        <v>329</v>
      </c>
      <c r="BQ327" s="129">
        <v>125</v>
      </c>
      <c r="BR327" s="129">
        <v>69</v>
      </c>
      <c r="BS327" s="129" t="s">
        <v>997</v>
      </c>
      <c r="BT327" s="129" t="s">
        <v>998</v>
      </c>
      <c r="BU327" s="129">
        <v>117</v>
      </c>
      <c r="BV327" s="129">
        <v>18</v>
      </c>
      <c r="BW327" s="129" t="s">
        <v>331</v>
      </c>
      <c r="BX327" s="201" t="s">
        <v>331</v>
      </c>
    </row>
    <row r="328" spans="60:76" ht="21" x14ac:dyDescent="0.25">
      <c r="BH328" s="200">
        <v>44</v>
      </c>
      <c r="BI328" s="217">
        <v>37</v>
      </c>
      <c r="BJ328" s="61">
        <v>9</v>
      </c>
      <c r="BK328" s="125"/>
      <c r="BL328" s="125"/>
      <c r="BM328" s="132" t="s">
        <v>118</v>
      </c>
      <c r="BN328" s="129">
        <v>360</v>
      </c>
      <c r="BO328" s="129">
        <v>406</v>
      </c>
      <c r="BP328" s="129">
        <v>204</v>
      </c>
      <c r="BQ328" s="129">
        <v>194</v>
      </c>
      <c r="BR328" s="129">
        <v>192</v>
      </c>
      <c r="BS328" s="129" t="s">
        <v>999</v>
      </c>
      <c r="BT328" s="129" t="s">
        <v>1000</v>
      </c>
      <c r="BU328" s="129">
        <v>766</v>
      </c>
      <c r="BV328" s="129">
        <v>19</v>
      </c>
      <c r="BW328" s="129" t="s">
        <v>331</v>
      </c>
      <c r="BX328" s="201" t="s">
        <v>331</v>
      </c>
    </row>
    <row r="329" spans="60:76" ht="21" x14ac:dyDescent="0.25">
      <c r="BH329" s="200">
        <v>44</v>
      </c>
      <c r="BI329" s="217">
        <v>38</v>
      </c>
      <c r="BJ329" s="61">
        <v>4</v>
      </c>
      <c r="BK329" s="125"/>
      <c r="BL329" s="125"/>
      <c r="BM329" s="132" t="s">
        <v>75</v>
      </c>
      <c r="BN329" s="129">
        <v>160</v>
      </c>
      <c r="BO329" s="129">
        <v>202</v>
      </c>
      <c r="BP329" s="129">
        <v>10</v>
      </c>
      <c r="BQ329" s="129">
        <v>2</v>
      </c>
      <c r="BR329" s="129">
        <v>5</v>
      </c>
      <c r="BS329" s="129" t="s">
        <v>1001</v>
      </c>
      <c r="BT329" s="129" t="s">
        <v>1002</v>
      </c>
      <c r="BU329" s="129">
        <v>362</v>
      </c>
      <c r="BV329" s="129">
        <v>11</v>
      </c>
      <c r="BW329" s="129" t="s">
        <v>331</v>
      </c>
      <c r="BX329" s="201">
        <v>202</v>
      </c>
    </row>
    <row r="330" spans="60:76" ht="21" x14ac:dyDescent="0.25">
      <c r="BH330" s="200">
        <v>44</v>
      </c>
      <c r="BI330" s="217">
        <v>39</v>
      </c>
      <c r="BJ330" s="61">
        <v>5</v>
      </c>
      <c r="BK330" s="125"/>
      <c r="BL330" s="125"/>
      <c r="BM330" s="132" t="s">
        <v>102</v>
      </c>
      <c r="BN330" s="129">
        <v>168</v>
      </c>
      <c r="BO330" s="129">
        <v>212</v>
      </c>
      <c r="BP330" s="129">
        <v>8</v>
      </c>
      <c r="BQ330" s="129">
        <v>7</v>
      </c>
      <c r="BR330" s="129">
        <v>14</v>
      </c>
      <c r="BS330" s="129" t="s">
        <v>1003</v>
      </c>
      <c r="BT330" s="129" t="s">
        <v>1004</v>
      </c>
      <c r="BU330" s="129">
        <v>380</v>
      </c>
      <c r="BV330" s="129">
        <v>20</v>
      </c>
      <c r="BW330" s="129" t="s">
        <v>331</v>
      </c>
      <c r="BX330" s="201" t="s">
        <v>331</v>
      </c>
    </row>
    <row r="331" spans="60:76" ht="21" x14ac:dyDescent="0.25">
      <c r="BH331" s="200">
        <v>44</v>
      </c>
      <c r="BI331" s="217">
        <v>40</v>
      </c>
      <c r="BJ331" s="61">
        <v>4</v>
      </c>
      <c r="BK331" s="125"/>
      <c r="BL331" s="125"/>
      <c r="BM331" s="132" t="s">
        <v>75</v>
      </c>
      <c r="BN331" s="129">
        <v>160</v>
      </c>
      <c r="BO331" s="129">
        <v>204</v>
      </c>
      <c r="BP331" s="129">
        <v>1</v>
      </c>
      <c r="BQ331" s="129">
        <v>21</v>
      </c>
      <c r="BR331" s="129">
        <v>56</v>
      </c>
      <c r="BS331" s="129" t="s">
        <v>1005</v>
      </c>
      <c r="BT331" s="129" t="s">
        <v>1006</v>
      </c>
      <c r="BU331" s="129">
        <v>364</v>
      </c>
      <c r="BV331" s="129">
        <v>13</v>
      </c>
      <c r="BW331" s="129" t="s">
        <v>331</v>
      </c>
      <c r="BX331" s="201" t="s">
        <v>331</v>
      </c>
    </row>
    <row r="332" spans="60:76" ht="21" x14ac:dyDescent="0.25">
      <c r="BH332" s="200">
        <v>44</v>
      </c>
      <c r="BI332" s="217">
        <v>41</v>
      </c>
      <c r="BJ332" s="61">
        <v>4</v>
      </c>
      <c r="BK332" s="125"/>
      <c r="BL332" s="125"/>
      <c r="BM332" s="132" t="s">
        <v>75</v>
      </c>
      <c r="BN332" s="129">
        <v>160</v>
      </c>
      <c r="BO332" s="129">
        <v>205</v>
      </c>
      <c r="BP332" s="129">
        <v>22</v>
      </c>
      <c r="BQ332" s="129">
        <v>77</v>
      </c>
      <c r="BR332" s="129">
        <v>20</v>
      </c>
      <c r="BS332" s="129" t="s">
        <v>1007</v>
      </c>
      <c r="BT332" s="129" t="s">
        <v>1008</v>
      </c>
      <c r="BU332" s="129">
        <v>365</v>
      </c>
      <c r="BV332" s="129">
        <v>14</v>
      </c>
      <c r="BW332" s="129" t="s">
        <v>331</v>
      </c>
      <c r="BX332" s="201" t="s">
        <v>331</v>
      </c>
    </row>
    <row r="333" spans="60:76" ht="21" x14ac:dyDescent="0.25">
      <c r="BH333" s="200">
        <v>44</v>
      </c>
      <c r="BI333" s="217">
        <v>42</v>
      </c>
      <c r="BJ333" s="61">
        <v>5</v>
      </c>
      <c r="BK333" s="124" t="s">
        <v>217</v>
      </c>
      <c r="BL333" s="124"/>
      <c r="BM333" s="132" t="s">
        <v>58</v>
      </c>
      <c r="BN333" s="129">
        <v>136</v>
      </c>
      <c r="BO333" s="129">
        <v>183</v>
      </c>
      <c r="BP333" s="129">
        <v>99</v>
      </c>
      <c r="BQ333" s="129">
        <v>57</v>
      </c>
      <c r="BR333" s="129">
        <v>55</v>
      </c>
      <c r="BS333" s="129" t="s">
        <v>1009</v>
      </c>
      <c r="BT333" s="129" t="s">
        <v>1010</v>
      </c>
      <c r="BU333" s="129">
        <v>319</v>
      </c>
      <c r="BV333" s="129">
        <v>22</v>
      </c>
      <c r="BW333" s="129">
        <v>183</v>
      </c>
      <c r="BX333" s="201" t="s">
        <v>331</v>
      </c>
    </row>
    <row r="334" spans="60:76" ht="21" x14ac:dyDescent="0.25">
      <c r="BH334" s="200">
        <v>44</v>
      </c>
      <c r="BI334" s="217">
        <v>43</v>
      </c>
      <c r="BJ334" s="61">
        <v>1</v>
      </c>
      <c r="BK334" s="125"/>
      <c r="BL334" s="125"/>
      <c r="BM334" s="132" t="s">
        <v>39</v>
      </c>
      <c r="BN334" s="129">
        <v>40</v>
      </c>
      <c r="BO334" s="129">
        <v>84</v>
      </c>
      <c r="BP334" s="129">
        <v>42</v>
      </c>
      <c r="BQ334" s="129">
        <v>2</v>
      </c>
      <c r="BR334" s="129">
        <v>9</v>
      </c>
      <c r="BS334" s="129" t="s">
        <v>1011</v>
      </c>
      <c r="BT334" s="129" t="s">
        <v>1012</v>
      </c>
      <c r="BU334" s="129">
        <v>124</v>
      </c>
      <c r="BV334" s="129">
        <v>16</v>
      </c>
      <c r="BW334" s="129" t="s">
        <v>331</v>
      </c>
      <c r="BX334" s="201" t="s">
        <v>331</v>
      </c>
    </row>
    <row r="335" spans="60:76" ht="21" x14ac:dyDescent="0.25">
      <c r="BH335" s="200">
        <v>44</v>
      </c>
      <c r="BI335" s="217">
        <v>44</v>
      </c>
      <c r="BJ335" s="61">
        <v>2</v>
      </c>
      <c r="BK335" s="125"/>
      <c r="BL335" s="125"/>
      <c r="BM335" s="132" t="s">
        <v>60</v>
      </c>
      <c r="BN335" s="129">
        <v>80</v>
      </c>
      <c r="BO335" s="129">
        <v>126</v>
      </c>
      <c r="BP335" s="129">
        <v>40</v>
      </c>
      <c r="BQ335" s="129">
        <v>11</v>
      </c>
      <c r="BR335" s="129">
        <v>0</v>
      </c>
      <c r="BS335" s="129" t="s">
        <v>1013</v>
      </c>
      <c r="BT335" s="129" t="s">
        <v>1014</v>
      </c>
      <c r="BU335" s="129">
        <v>206</v>
      </c>
      <c r="BV335" s="129">
        <v>17</v>
      </c>
      <c r="BW335" s="129" t="s">
        <v>331</v>
      </c>
      <c r="BX335" s="201" t="s">
        <v>331</v>
      </c>
    </row>
    <row r="336" spans="60:76" ht="21" x14ac:dyDescent="0.25">
      <c r="BH336" s="200">
        <v>44</v>
      </c>
      <c r="BI336" s="217">
        <v>45</v>
      </c>
      <c r="BJ336" s="61">
        <v>1</v>
      </c>
      <c r="BK336" s="125"/>
      <c r="BL336" s="125"/>
      <c r="BM336" s="132" t="s">
        <v>39</v>
      </c>
      <c r="BN336" s="129">
        <v>40</v>
      </c>
      <c r="BO336" s="129">
        <v>86</v>
      </c>
      <c r="BP336" s="129">
        <v>51</v>
      </c>
      <c r="BQ336" s="129">
        <v>11</v>
      </c>
      <c r="BR336" s="129">
        <v>73</v>
      </c>
      <c r="BS336" s="129" t="s">
        <v>1015</v>
      </c>
      <c r="BT336" s="129" t="s">
        <v>1016</v>
      </c>
      <c r="BU336" s="129">
        <v>126</v>
      </c>
      <c r="BV336" s="129">
        <v>18</v>
      </c>
      <c r="BW336" s="129" t="s">
        <v>331</v>
      </c>
      <c r="BX336" s="201" t="s">
        <v>331</v>
      </c>
    </row>
    <row r="337" spans="60:76" ht="21" x14ac:dyDescent="0.25">
      <c r="BH337" s="200">
        <v>44</v>
      </c>
      <c r="BI337" s="217">
        <v>46</v>
      </c>
      <c r="BJ337" s="61">
        <v>3</v>
      </c>
      <c r="BK337" s="125"/>
      <c r="BL337" s="125"/>
      <c r="BM337" s="132" t="s">
        <v>73</v>
      </c>
      <c r="BN337" s="129">
        <v>88</v>
      </c>
      <c r="BO337" s="129">
        <v>137</v>
      </c>
      <c r="BP337" s="129">
        <v>40</v>
      </c>
      <c r="BQ337" s="129">
        <v>84</v>
      </c>
      <c r="BR337" s="129">
        <v>77</v>
      </c>
      <c r="BS337" s="129" t="s">
        <v>1017</v>
      </c>
      <c r="BT337" s="129" t="s">
        <v>1018</v>
      </c>
      <c r="BU337" s="129">
        <v>225</v>
      </c>
      <c r="BV337" s="129">
        <v>27</v>
      </c>
      <c r="BW337" s="129" t="s">
        <v>331</v>
      </c>
      <c r="BX337" s="201" t="s">
        <v>331</v>
      </c>
    </row>
    <row r="338" spans="60:76" ht="21" x14ac:dyDescent="0.25">
      <c r="BH338" s="200">
        <v>44</v>
      </c>
      <c r="BI338" s="217">
        <v>47</v>
      </c>
      <c r="BJ338" s="61">
        <v>2</v>
      </c>
      <c r="BK338" s="125"/>
      <c r="BL338" s="125"/>
      <c r="BM338" s="132" t="s">
        <v>59</v>
      </c>
      <c r="BN338" s="129">
        <v>48</v>
      </c>
      <c r="BO338" s="129">
        <v>97</v>
      </c>
      <c r="BP338" s="129">
        <v>124</v>
      </c>
      <c r="BQ338" s="129">
        <v>7</v>
      </c>
      <c r="BR338" s="129">
        <v>41</v>
      </c>
      <c r="BS338" s="129" t="s">
        <v>1019</v>
      </c>
      <c r="BT338" s="129" t="s">
        <v>1020</v>
      </c>
      <c r="BU338" s="129">
        <v>145</v>
      </c>
      <c r="BV338" s="129">
        <v>28</v>
      </c>
      <c r="BW338" s="129" t="s">
        <v>331</v>
      </c>
      <c r="BX338" s="201" t="s">
        <v>331</v>
      </c>
    </row>
    <row r="339" spans="60:76" ht="21" x14ac:dyDescent="0.25">
      <c r="BH339" s="200">
        <v>44</v>
      </c>
      <c r="BI339" s="217">
        <v>48</v>
      </c>
      <c r="BJ339" s="61">
        <v>5</v>
      </c>
      <c r="BK339" s="125"/>
      <c r="BL339" s="125"/>
      <c r="BM339" s="132" t="s">
        <v>102</v>
      </c>
      <c r="BN339" s="129">
        <v>168</v>
      </c>
      <c r="BO339" s="129">
        <v>221</v>
      </c>
      <c r="BP339" s="129">
        <v>131</v>
      </c>
      <c r="BQ339" s="129">
        <v>48</v>
      </c>
      <c r="BR339" s="129">
        <v>7</v>
      </c>
      <c r="BS339" s="129" t="s">
        <v>1021</v>
      </c>
      <c r="BT339" s="129" t="s">
        <v>1022</v>
      </c>
      <c r="BU339" s="129">
        <v>389</v>
      </c>
      <c r="BV339" s="129">
        <v>20</v>
      </c>
      <c r="BW339" s="129" t="s">
        <v>331</v>
      </c>
      <c r="BX339" s="201" t="s">
        <v>331</v>
      </c>
    </row>
    <row r="340" spans="60:76" ht="21" x14ac:dyDescent="0.25">
      <c r="BH340" s="200">
        <v>44</v>
      </c>
      <c r="BI340" s="217">
        <v>49</v>
      </c>
      <c r="BJ340" s="61">
        <v>1</v>
      </c>
      <c r="BK340" s="125"/>
      <c r="BL340" s="125"/>
      <c r="BM340" s="132" t="s">
        <v>39</v>
      </c>
      <c r="BN340" s="129">
        <v>40</v>
      </c>
      <c r="BO340" s="129">
        <v>90</v>
      </c>
      <c r="BP340" s="129">
        <v>83</v>
      </c>
      <c r="BQ340" s="129">
        <v>41</v>
      </c>
      <c r="BR340" s="129">
        <v>80</v>
      </c>
      <c r="BS340" s="129" t="s">
        <v>1023</v>
      </c>
      <c r="BT340" s="129" t="s">
        <v>1024</v>
      </c>
      <c r="BU340" s="129">
        <v>130</v>
      </c>
      <c r="BV340" s="129">
        <v>13</v>
      </c>
      <c r="BW340" s="129">
        <v>90</v>
      </c>
      <c r="BX340" s="201" t="s">
        <v>331</v>
      </c>
    </row>
    <row r="341" spans="60:76" ht="21" x14ac:dyDescent="0.25">
      <c r="BH341" s="200">
        <v>44</v>
      </c>
      <c r="BI341" s="217">
        <v>50</v>
      </c>
      <c r="BJ341" s="61">
        <v>3</v>
      </c>
      <c r="BK341" s="125"/>
      <c r="BL341" s="125"/>
      <c r="BM341" s="132" t="s">
        <v>82</v>
      </c>
      <c r="BN341" s="129">
        <v>120</v>
      </c>
      <c r="BO341" s="129">
        <v>173</v>
      </c>
      <c r="BP341" s="129">
        <v>42</v>
      </c>
      <c r="BQ341" s="129">
        <v>121</v>
      </c>
      <c r="BR341" s="129">
        <v>41</v>
      </c>
      <c r="BS341" s="129" t="s">
        <v>871</v>
      </c>
      <c r="BT341" s="129" t="s">
        <v>872</v>
      </c>
      <c r="BU341" s="129">
        <v>293</v>
      </c>
      <c r="BV341" s="129">
        <v>14</v>
      </c>
      <c r="BW341" s="129" t="s">
        <v>331</v>
      </c>
      <c r="BX341" s="201" t="s">
        <v>331</v>
      </c>
    </row>
    <row r="342" spans="60:76" ht="21" x14ac:dyDescent="0.25">
      <c r="BH342" s="200">
        <v>44</v>
      </c>
      <c r="BI342" s="217">
        <v>51</v>
      </c>
      <c r="BJ342" s="61">
        <v>4</v>
      </c>
      <c r="BK342" s="125"/>
      <c r="BL342" s="125"/>
      <c r="BM342" s="132" t="s">
        <v>75</v>
      </c>
      <c r="BN342" s="129">
        <v>160</v>
      </c>
      <c r="BO342" s="129">
        <v>215</v>
      </c>
      <c r="BP342" s="129">
        <v>163</v>
      </c>
      <c r="BQ342" s="129">
        <v>80</v>
      </c>
      <c r="BR342" s="129">
        <v>28</v>
      </c>
      <c r="BS342" s="129" t="s">
        <v>1025</v>
      </c>
      <c r="BT342" s="129" t="s">
        <v>1026</v>
      </c>
      <c r="BU342" s="129">
        <v>375</v>
      </c>
      <c r="BV342" s="129">
        <v>15</v>
      </c>
      <c r="BW342" s="129" t="s">
        <v>331</v>
      </c>
      <c r="BX342" s="201" t="s">
        <v>331</v>
      </c>
    </row>
    <row r="343" spans="60:76" ht="21" x14ac:dyDescent="0.25">
      <c r="BH343" s="200">
        <v>44</v>
      </c>
      <c r="BI343" s="217">
        <v>52</v>
      </c>
      <c r="BJ343" s="61">
        <v>0</v>
      </c>
      <c r="BK343" s="125"/>
      <c r="BL343" s="125"/>
      <c r="BM343" s="132"/>
      <c r="BN343" s="129">
        <v>0</v>
      </c>
      <c r="BO343" s="129">
        <v>52</v>
      </c>
      <c r="BP343" s="129">
        <v>83</v>
      </c>
      <c r="BQ343" s="129">
        <v>52</v>
      </c>
      <c r="BR343" s="129">
        <v>29</v>
      </c>
      <c r="BS343" s="129" t="s">
        <v>1027</v>
      </c>
      <c r="BT343" s="129" t="s">
        <v>1028</v>
      </c>
      <c r="BU343" s="129">
        <v>52</v>
      </c>
      <c r="BV343" s="129">
        <v>7</v>
      </c>
      <c r="BW343" s="129" t="s">
        <v>331</v>
      </c>
      <c r="BX343" s="201" t="s">
        <v>331</v>
      </c>
    </row>
    <row r="344" spans="60:76" ht="21" x14ac:dyDescent="0.25">
      <c r="BH344" s="200">
        <v>44</v>
      </c>
      <c r="BI344" s="217">
        <v>53</v>
      </c>
      <c r="BJ344" s="61">
        <v>2</v>
      </c>
      <c r="BK344" s="125"/>
      <c r="BL344" s="125"/>
      <c r="BM344" s="132" t="s">
        <v>60</v>
      </c>
      <c r="BN344" s="129">
        <v>80</v>
      </c>
      <c r="BO344" s="129">
        <v>135</v>
      </c>
      <c r="BP344" s="129">
        <v>31</v>
      </c>
      <c r="BQ344" s="129">
        <v>23</v>
      </c>
      <c r="BR344" s="129">
        <v>102</v>
      </c>
      <c r="BS344" s="129" t="s">
        <v>1029</v>
      </c>
      <c r="BT344" s="129" t="s">
        <v>1030</v>
      </c>
      <c r="BU344" s="129">
        <v>215</v>
      </c>
      <c r="BV344" s="129">
        <v>17</v>
      </c>
      <c r="BW344" s="129" t="s">
        <v>331</v>
      </c>
      <c r="BX344" s="201" t="s">
        <v>331</v>
      </c>
    </row>
    <row r="345" spans="60:76" ht="21" x14ac:dyDescent="0.25">
      <c r="BH345" s="200">
        <v>44</v>
      </c>
      <c r="BI345" s="217">
        <v>54</v>
      </c>
      <c r="BJ345" s="61">
        <v>2</v>
      </c>
      <c r="BK345" s="125"/>
      <c r="BL345" s="125"/>
      <c r="BM345" s="132" t="s">
        <v>76</v>
      </c>
      <c r="BN345" s="129">
        <v>48</v>
      </c>
      <c r="BO345" s="129">
        <v>104</v>
      </c>
      <c r="BP345" s="129">
        <v>8</v>
      </c>
      <c r="BQ345" s="129">
        <v>125</v>
      </c>
      <c r="BR345" s="129">
        <v>82</v>
      </c>
      <c r="BS345" s="129" t="s">
        <v>1031</v>
      </c>
      <c r="BT345" s="129" t="s">
        <v>1032</v>
      </c>
      <c r="BU345" s="129">
        <v>152</v>
      </c>
      <c r="BV345" s="129">
        <v>17</v>
      </c>
      <c r="BW345" s="129" t="s">
        <v>331</v>
      </c>
      <c r="BX345" s="201" t="s">
        <v>331</v>
      </c>
    </row>
    <row r="346" spans="60:76" ht="21" x14ac:dyDescent="0.25">
      <c r="BH346" s="200">
        <v>44</v>
      </c>
      <c r="BI346" s="217">
        <v>55</v>
      </c>
      <c r="BJ346" s="61">
        <v>1</v>
      </c>
      <c r="BK346" s="125"/>
      <c r="BL346" s="125"/>
      <c r="BM346" s="132" t="s">
        <v>39</v>
      </c>
      <c r="BN346" s="129">
        <v>40</v>
      </c>
      <c r="BO346" s="129">
        <v>96</v>
      </c>
      <c r="BP346" s="129">
        <v>133</v>
      </c>
      <c r="BQ346" s="129">
        <v>43</v>
      </c>
      <c r="BR346" s="129">
        <v>46</v>
      </c>
      <c r="BS346" s="129" t="s">
        <v>1033</v>
      </c>
      <c r="BT346" s="129" t="s">
        <v>1034</v>
      </c>
      <c r="BU346" s="129">
        <v>136</v>
      </c>
      <c r="BV346" s="129">
        <v>19</v>
      </c>
      <c r="BW346" s="129" t="s">
        <v>331</v>
      </c>
      <c r="BX346" s="201" t="s">
        <v>331</v>
      </c>
    </row>
    <row r="347" spans="60:76" ht="21" x14ac:dyDescent="0.25">
      <c r="BH347" s="200">
        <v>44</v>
      </c>
      <c r="BI347" s="217">
        <v>56</v>
      </c>
      <c r="BJ347" s="61">
        <v>5</v>
      </c>
      <c r="BK347" s="125"/>
      <c r="BL347" s="125"/>
      <c r="BM347" s="132" t="s">
        <v>181</v>
      </c>
      <c r="BN347" s="129">
        <v>168</v>
      </c>
      <c r="BO347" s="129">
        <v>229</v>
      </c>
      <c r="BP347" s="129">
        <v>90</v>
      </c>
      <c r="BQ347" s="129">
        <v>89</v>
      </c>
      <c r="BR347" s="129">
        <v>89</v>
      </c>
      <c r="BS347" s="129" t="s">
        <v>1035</v>
      </c>
      <c r="BT347" s="129" t="s">
        <v>1036</v>
      </c>
      <c r="BU347" s="129">
        <v>397</v>
      </c>
      <c r="BV347" s="129">
        <v>28</v>
      </c>
      <c r="BW347" s="129">
        <v>229</v>
      </c>
      <c r="BX347" s="201" t="s">
        <v>331</v>
      </c>
    </row>
    <row r="348" spans="60:76" ht="21" x14ac:dyDescent="0.25">
      <c r="BH348" s="200">
        <v>44</v>
      </c>
      <c r="BI348" s="217">
        <v>57</v>
      </c>
      <c r="BJ348" s="61">
        <v>2</v>
      </c>
      <c r="BK348" s="125"/>
      <c r="BL348" s="125"/>
      <c r="BM348" s="132" t="s">
        <v>60</v>
      </c>
      <c r="BN348" s="129">
        <v>80</v>
      </c>
      <c r="BO348" s="129">
        <v>139</v>
      </c>
      <c r="BP348" s="129">
        <v>1</v>
      </c>
      <c r="BQ348" s="129">
        <v>0</v>
      </c>
      <c r="BR348" s="129">
        <v>1</v>
      </c>
      <c r="BS348" s="129" t="s">
        <v>1037</v>
      </c>
      <c r="BT348" s="129" t="s">
        <v>1038</v>
      </c>
      <c r="BU348" s="129">
        <v>219</v>
      </c>
      <c r="BV348" s="129">
        <v>21</v>
      </c>
      <c r="BW348" s="129" t="s">
        <v>331</v>
      </c>
      <c r="BX348" s="201">
        <v>139</v>
      </c>
    </row>
    <row r="349" spans="60:76" ht="21" x14ac:dyDescent="0.25">
      <c r="BH349" s="200">
        <v>44</v>
      </c>
      <c r="BI349" s="217">
        <v>58</v>
      </c>
      <c r="BJ349" s="61">
        <v>2</v>
      </c>
      <c r="BK349" s="125"/>
      <c r="BL349" s="125"/>
      <c r="BM349" s="132" t="s">
        <v>60</v>
      </c>
      <c r="BN349" s="129">
        <v>80</v>
      </c>
      <c r="BO349" s="129">
        <v>140</v>
      </c>
      <c r="BP349" s="129">
        <v>1</v>
      </c>
      <c r="BQ349" s="129">
        <v>1</v>
      </c>
      <c r="BR349" s="129">
        <v>89</v>
      </c>
      <c r="BS349" s="129" t="s">
        <v>1039</v>
      </c>
      <c r="BT349" s="129" t="s">
        <v>1040</v>
      </c>
      <c r="BU349" s="129">
        <v>220</v>
      </c>
      <c r="BV349" s="129">
        <v>13</v>
      </c>
      <c r="BW349" s="129" t="s">
        <v>331</v>
      </c>
      <c r="BX349" s="201" t="s">
        <v>331</v>
      </c>
    </row>
    <row r="350" spans="60:76" ht="21" x14ac:dyDescent="0.25">
      <c r="BH350" s="200">
        <v>44</v>
      </c>
      <c r="BI350" s="217">
        <v>59</v>
      </c>
      <c r="BJ350" s="61">
        <v>2</v>
      </c>
      <c r="BK350" s="125"/>
      <c r="BL350" s="125"/>
      <c r="BM350" s="132" t="s">
        <v>60</v>
      </c>
      <c r="BN350" s="129">
        <v>80</v>
      </c>
      <c r="BO350" s="129">
        <v>141</v>
      </c>
      <c r="BP350" s="129">
        <v>0</v>
      </c>
      <c r="BQ350" s="129">
        <v>90</v>
      </c>
      <c r="BR350" s="129">
        <v>42</v>
      </c>
      <c r="BS350" s="129" t="s">
        <v>889</v>
      </c>
      <c r="BT350" s="129" t="s">
        <v>890</v>
      </c>
      <c r="BU350" s="129">
        <v>221</v>
      </c>
      <c r="BV350" s="129">
        <v>14</v>
      </c>
      <c r="BW350" s="129" t="s">
        <v>331</v>
      </c>
      <c r="BX350" s="201" t="s">
        <v>331</v>
      </c>
    </row>
    <row r="351" spans="60:76" ht="21" x14ac:dyDescent="0.25">
      <c r="BH351" s="200">
        <v>45</v>
      </c>
      <c r="BI351" s="217"/>
      <c r="BJ351" s="61">
        <v>5</v>
      </c>
      <c r="BK351" s="124" t="s">
        <v>217</v>
      </c>
      <c r="BL351" s="124"/>
      <c r="BM351" s="134" t="s">
        <v>58</v>
      </c>
      <c r="BN351" s="130">
        <v>136</v>
      </c>
      <c r="BO351" s="130">
        <v>141</v>
      </c>
      <c r="BP351" s="130">
        <v>90</v>
      </c>
      <c r="BQ351" s="130">
        <v>48</v>
      </c>
      <c r="BR351" s="130">
        <v>39</v>
      </c>
      <c r="BS351" s="130" t="s">
        <v>325</v>
      </c>
      <c r="BT351" s="130" t="s">
        <v>326</v>
      </c>
      <c r="BU351" s="130">
        <v>277</v>
      </c>
      <c r="BV351" s="130">
        <v>16</v>
      </c>
      <c r="BW351" s="130">
        <v>141</v>
      </c>
      <c r="BX351" s="202">
        <v>141</v>
      </c>
    </row>
    <row r="352" spans="60:76" ht="21" x14ac:dyDescent="0.25">
      <c r="BH352" s="200">
        <v>45</v>
      </c>
      <c r="BI352" s="217">
        <v>1</v>
      </c>
      <c r="BJ352" s="61">
        <v>2</v>
      </c>
      <c r="BK352" s="125"/>
      <c r="BL352" s="125"/>
      <c r="BM352" s="134" t="s">
        <v>59</v>
      </c>
      <c r="BN352" s="130">
        <v>48</v>
      </c>
      <c r="BO352" s="130">
        <v>51</v>
      </c>
      <c r="BP352" s="130">
        <v>42</v>
      </c>
      <c r="BQ352" s="130">
        <v>9</v>
      </c>
      <c r="BR352" s="130">
        <v>0</v>
      </c>
      <c r="BS352" s="130" t="s">
        <v>329</v>
      </c>
      <c r="BT352" s="130" t="s">
        <v>330</v>
      </c>
      <c r="BU352" s="130">
        <v>99</v>
      </c>
      <c r="BV352" s="130">
        <v>18</v>
      </c>
      <c r="BW352" s="130" t="s">
        <v>331</v>
      </c>
      <c r="BX352" s="202" t="s">
        <v>331</v>
      </c>
    </row>
    <row r="353" spans="60:76" ht="21" x14ac:dyDescent="0.25">
      <c r="BH353" s="200">
        <v>45</v>
      </c>
      <c r="BI353" s="217">
        <v>2</v>
      </c>
      <c r="BJ353" s="61">
        <v>3</v>
      </c>
      <c r="BK353" s="124" t="s">
        <v>217</v>
      </c>
      <c r="BL353" s="124"/>
      <c r="BM353" s="134" t="s">
        <v>67</v>
      </c>
      <c r="BN353" s="130">
        <v>88</v>
      </c>
      <c r="BO353" s="130">
        <v>93</v>
      </c>
      <c r="BP353" s="130">
        <v>33</v>
      </c>
      <c r="BQ353" s="130">
        <v>9</v>
      </c>
      <c r="BR353" s="130">
        <v>50</v>
      </c>
      <c r="BS353" s="130" t="s">
        <v>1041</v>
      </c>
      <c r="BT353" s="130" t="s">
        <v>1042</v>
      </c>
      <c r="BU353" s="130">
        <v>181</v>
      </c>
      <c r="BV353" s="130">
        <v>28</v>
      </c>
      <c r="BW353" s="130" t="s">
        <v>331</v>
      </c>
      <c r="BX353" s="202" t="s">
        <v>331</v>
      </c>
    </row>
    <row r="354" spans="60:76" ht="21" x14ac:dyDescent="0.25">
      <c r="BH354" s="200">
        <v>45</v>
      </c>
      <c r="BI354" s="217">
        <v>3</v>
      </c>
      <c r="BJ354" s="61">
        <v>3</v>
      </c>
      <c r="BK354" s="125"/>
      <c r="BL354" s="125"/>
      <c r="BM354" s="134" t="s">
        <v>82</v>
      </c>
      <c r="BN354" s="130">
        <v>120</v>
      </c>
      <c r="BO354" s="130">
        <v>126</v>
      </c>
      <c r="BP354" s="130">
        <v>42</v>
      </c>
      <c r="BQ354" s="130">
        <v>59</v>
      </c>
      <c r="BR354" s="130">
        <v>44</v>
      </c>
      <c r="BS354" s="130" t="s">
        <v>1043</v>
      </c>
      <c r="BT354" s="130" t="s">
        <v>1044</v>
      </c>
      <c r="BU354" s="130">
        <v>246</v>
      </c>
      <c r="BV354" s="130">
        <v>12</v>
      </c>
      <c r="BW354" s="130" t="s">
        <v>331</v>
      </c>
      <c r="BX354" s="202" t="s">
        <v>331</v>
      </c>
    </row>
    <row r="355" spans="60:76" ht="21" x14ac:dyDescent="0.25">
      <c r="BH355" s="200">
        <v>45</v>
      </c>
      <c r="BI355" s="217">
        <v>4</v>
      </c>
      <c r="BJ355" s="61">
        <v>4</v>
      </c>
      <c r="BK355" s="125"/>
      <c r="BL355" s="125"/>
      <c r="BM355" s="134" t="s">
        <v>75</v>
      </c>
      <c r="BN355" s="130">
        <v>160</v>
      </c>
      <c r="BO355" s="130">
        <v>168</v>
      </c>
      <c r="BP355" s="130">
        <v>101</v>
      </c>
      <c r="BQ355" s="130">
        <v>103</v>
      </c>
      <c r="BR355" s="130">
        <v>84</v>
      </c>
      <c r="BS355" s="130" t="s">
        <v>1045</v>
      </c>
      <c r="BT355" s="130" t="s">
        <v>1046</v>
      </c>
      <c r="BU355" s="130">
        <v>328</v>
      </c>
      <c r="BV355" s="130">
        <v>22</v>
      </c>
      <c r="BW355" s="130" t="s">
        <v>331</v>
      </c>
      <c r="BX355" s="202" t="s">
        <v>331</v>
      </c>
    </row>
    <row r="356" spans="60:76" ht="21" x14ac:dyDescent="0.25">
      <c r="BH356" s="200">
        <v>45</v>
      </c>
      <c r="BI356" s="217">
        <v>5</v>
      </c>
      <c r="BJ356" s="61">
        <v>8</v>
      </c>
      <c r="BK356" s="124" t="s">
        <v>217</v>
      </c>
      <c r="BL356" s="124"/>
      <c r="BM356" s="134" t="s">
        <v>182</v>
      </c>
      <c r="BN356" s="130">
        <v>256</v>
      </c>
      <c r="BO356" s="130">
        <v>269</v>
      </c>
      <c r="BP356" s="130">
        <v>204</v>
      </c>
      <c r="BQ356" s="130">
        <v>187</v>
      </c>
      <c r="BR356" s="130">
        <v>2</v>
      </c>
      <c r="BS356" s="130" t="s">
        <v>1047</v>
      </c>
      <c r="BT356" s="130" t="s">
        <v>1048</v>
      </c>
      <c r="BU356" s="130">
        <v>525</v>
      </c>
      <c r="BV356" s="130">
        <v>30</v>
      </c>
      <c r="BW356" s="130" t="s">
        <v>331</v>
      </c>
      <c r="BX356" s="202" t="s">
        <v>331</v>
      </c>
    </row>
    <row r="357" spans="60:76" ht="21" x14ac:dyDescent="0.25">
      <c r="BH357" s="200">
        <v>45</v>
      </c>
      <c r="BI357" s="217">
        <v>6</v>
      </c>
      <c r="BJ357" s="61">
        <v>3</v>
      </c>
      <c r="BK357" s="124" t="s">
        <v>217</v>
      </c>
      <c r="BL357" s="124"/>
      <c r="BM357" s="134" t="s">
        <v>183</v>
      </c>
      <c r="BN357" s="130">
        <v>56</v>
      </c>
      <c r="BO357" s="130">
        <v>65</v>
      </c>
      <c r="BP357" s="130">
        <v>17</v>
      </c>
      <c r="BQ357" s="130">
        <v>189</v>
      </c>
      <c r="BR357" s="130">
        <v>64</v>
      </c>
      <c r="BS357" s="130" t="s">
        <v>1049</v>
      </c>
      <c r="BT357" s="130" t="s">
        <v>1050</v>
      </c>
      <c r="BU357" s="130">
        <v>121</v>
      </c>
      <c r="BV357" s="130">
        <v>22</v>
      </c>
      <c r="BW357" s="130" t="s">
        <v>331</v>
      </c>
      <c r="BX357" s="202" t="s">
        <v>331</v>
      </c>
    </row>
    <row r="358" spans="60:76" ht="21" x14ac:dyDescent="0.25">
      <c r="BH358" s="200">
        <v>45</v>
      </c>
      <c r="BI358" s="217">
        <v>7</v>
      </c>
      <c r="BJ358" s="61">
        <v>1</v>
      </c>
      <c r="BK358" s="125"/>
      <c r="BL358" s="125"/>
      <c r="BM358" s="134" t="s">
        <v>39</v>
      </c>
      <c r="BN358" s="130">
        <v>40</v>
      </c>
      <c r="BO358" s="130">
        <v>48</v>
      </c>
      <c r="BP358" s="130">
        <v>206</v>
      </c>
      <c r="BQ358" s="130">
        <v>125</v>
      </c>
      <c r="BR358" s="130">
        <v>0</v>
      </c>
      <c r="BS358" s="130" t="s">
        <v>1051</v>
      </c>
      <c r="BT358" s="130" t="s">
        <v>1052</v>
      </c>
      <c r="BU358" s="130">
        <v>88</v>
      </c>
      <c r="BV358" s="130">
        <v>16</v>
      </c>
      <c r="BW358" s="130">
        <v>48</v>
      </c>
      <c r="BX358" s="202" t="s">
        <v>331</v>
      </c>
    </row>
    <row r="359" spans="60:76" ht="21" x14ac:dyDescent="0.25">
      <c r="BH359" s="200">
        <v>45</v>
      </c>
      <c r="BI359" s="217">
        <v>8</v>
      </c>
      <c r="BJ359" s="61">
        <v>6</v>
      </c>
      <c r="BK359" s="124" t="s">
        <v>217</v>
      </c>
      <c r="BL359" s="124"/>
      <c r="BM359" s="134" t="s">
        <v>66</v>
      </c>
      <c r="BN359" s="130">
        <v>240</v>
      </c>
      <c r="BO359" s="130">
        <v>254</v>
      </c>
      <c r="BP359" s="130">
        <v>81</v>
      </c>
      <c r="BQ359" s="130">
        <v>125</v>
      </c>
      <c r="BR359" s="130">
        <v>123</v>
      </c>
      <c r="BS359" s="130" t="s">
        <v>1053</v>
      </c>
      <c r="BT359" s="130" t="s">
        <v>1054</v>
      </c>
      <c r="BU359" s="130">
        <v>494</v>
      </c>
      <c r="BV359" s="130">
        <v>17</v>
      </c>
      <c r="BW359" s="130" t="s">
        <v>331</v>
      </c>
      <c r="BX359" s="202" t="s">
        <v>331</v>
      </c>
    </row>
    <row r="360" spans="60:76" ht="21" x14ac:dyDescent="0.25">
      <c r="BH360" s="200">
        <v>45</v>
      </c>
      <c r="BI360" s="217">
        <v>9</v>
      </c>
      <c r="BJ360" s="61">
        <v>4</v>
      </c>
      <c r="BK360" s="125"/>
      <c r="BL360" s="125"/>
      <c r="BM360" s="134" t="s">
        <v>75</v>
      </c>
      <c r="BN360" s="130">
        <v>160</v>
      </c>
      <c r="BO360" s="130">
        <v>173</v>
      </c>
      <c r="BP360" s="130">
        <v>206</v>
      </c>
      <c r="BQ360" s="130">
        <v>2</v>
      </c>
      <c r="BR360" s="130">
        <v>192</v>
      </c>
      <c r="BS360" s="130" t="s">
        <v>793</v>
      </c>
      <c r="BT360" s="130" t="s">
        <v>794</v>
      </c>
      <c r="BU360" s="130">
        <v>333</v>
      </c>
      <c r="BV360" s="130">
        <v>18</v>
      </c>
      <c r="BW360" s="130" t="s">
        <v>331</v>
      </c>
      <c r="BX360" s="202" t="s">
        <v>331</v>
      </c>
    </row>
    <row r="361" spans="60:76" ht="21" x14ac:dyDescent="0.25">
      <c r="BH361" s="200">
        <v>45</v>
      </c>
      <c r="BI361" s="217">
        <v>10</v>
      </c>
      <c r="BJ361" s="61">
        <v>9</v>
      </c>
      <c r="BK361" s="124" t="s">
        <v>217</v>
      </c>
      <c r="BL361" s="124"/>
      <c r="BM361" s="134" t="s">
        <v>118</v>
      </c>
      <c r="BN361" s="130">
        <v>360</v>
      </c>
      <c r="BO361" s="130">
        <v>379</v>
      </c>
      <c r="BP361" s="130">
        <v>204</v>
      </c>
      <c r="BQ361" s="130">
        <v>194</v>
      </c>
      <c r="BR361" s="130">
        <v>89</v>
      </c>
      <c r="BS361" s="130" t="s">
        <v>1055</v>
      </c>
      <c r="BT361" s="130" t="s">
        <v>1056</v>
      </c>
      <c r="BU361" s="130">
        <v>739</v>
      </c>
      <c r="BV361" s="130">
        <v>28</v>
      </c>
      <c r="BW361" s="130" t="s">
        <v>331</v>
      </c>
      <c r="BX361" s="202" t="s">
        <v>331</v>
      </c>
    </row>
    <row r="362" spans="60:76" ht="21" x14ac:dyDescent="0.25">
      <c r="BH362" s="200">
        <v>45</v>
      </c>
      <c r="BI362" s="217">
        <v>11</v>
      </c>
      <c r="BJ362" s="61">
        <v>4</v>
      </c>
      <c r="BK362" s="125"/>
      <c r="BL362" s="125"/>
      <c r="BM362" s="134" t="s">
        <v>75</v>
      </c>
      <c r="BN362" s="130">
        <v>160</v>
      </c>
      <c r="BO362" s="130">
        <v>175</v>
      </c>
      <c r="BP362" s="130">
        <v>10</v>
      </c>
      <c r="BQ362" s="130">
        <v>105</v>
      </c>
      <c r="BR362" s="130">
        <v>98</v>
      </c>
      <c r="BS362" s="130" t="s">
        <v>797</v>
      </c>
      <c r="BT362" s="130" t="s">
        <v>798</v>
      </c>
      <c r="BU362" s="130">
        <v>335</v>
      </c>
      <c r="BV362" s="130">
        <v>20</v>
      </c>
      <c r="BW362" s="130" t="s">
        <v>331</v>
      </c>
      <c r="BX362" s="202" t="s">
        <v>331</v>
      </c>
    </row>
    <row r="363" spans="60:76" ht="21" x14ac:dyDescent="0.25">
      <c r="BH363" s="200">
        <v>45</v>
      </c>
      <c r="BI363" s="217">
        <v>12</v>
      </c>
      <c r="BJ363" s="61">
        <v>5</v>
      </c>
      <c r="BK363" s="124" t="s">
        <v>217</v>
      </c>
      <c r="BL363" s="124"/>
      <c r="BM363" s="134" t="s">
        <v>172</v>
      </c>
      <c r="BN363" s="130">
        <v>168</v>
      </c>
      <c r="BO363" s="130">
        <v>185</v>
      </c>
      <c r="BP363" s="130">
        <v>115</v>
      </c>
      <c r="BQ363" s="130">
        <v>7</v>
      </c>
      <c r="BR363" s="130">
        <v>64</v>
      </c>
      <c r="BS363" s="130" t="s">
        <v>1057</v>
      </c>
      <c r="BT363" s="130" t="s">
        <v>1058</v>
      </c>
      <c r="BU363" s="130">
        <v>353</v>
      </c>
      <c r="BV363" s="130">
        <v>29</v>
      </c>
      <c r="BW363" s="130" t="s">
        <v>331</v>
      </c>
      <c r="BX363" s="202" t="s">
        <v>331</v>
      </c>
    </row>
    <row r="364" spans="60:76" ht="21" x14ac:dyDescent="0.25">
      <c r="BH364" s="200">
        <v>45</v>
      </c>
      <c r="BI364" s="217">
        <v>13</v>
      </c>
      <c r="BJ364" s="61">
        <v>7</v>
      </c>
      <c r="BK364" s="125"/>
      <c r="BL364" s="125"/>
      <c r="BM364" s="134" t="s">
        <v>119</v>
      </c>
      <c r="BN364" s="130">
        <v>280</v>
      </c>
      <c r="BO364" s="130">
        <v>300</v>
      </c>
      <c r="BP364" s="130">
        <v>122</v>
      </c>
      <c r="BQ364" s="130">
        <v>71</v>
      </c>
      <c r="BR364" s="130">
        <v>21</v>
      </c>
      <c r="BS364" s="130" t="s">
        <v>1059</v>
      </c>
      <c r="BT364" s="130" t="s">
        <v>1060</v>
      </c>
      <c r="BU364" s="130">
        <v>580</v>
      </c>
      <c r="BV364" s="130">
        <v>13</v>
      </c>
      <c r="BW364" s="130" t="s">
        <v>331</v>
      </c>
      <c r="BX364" s="202" t="s">
        <v>331</v>
      </c>
    </row>
    <row r="365" spans="60:76" ht="21" x14ac:dyDescent="0.25">
      <c r="BH365" s="200">
        <v>45</v>
      </c>
      <c r="BI365" s="217">
        <v>14</v>
      </c>
      <c r="BJ365" s="61">
        <v>4</v>
      </c>
      <c r="BK365" s="124" t="s">
        <v>217</v>
      </c>
      <c r="BL365" s="124"/>
      <c r="BM365" s="134" t="s">
        <v>75</v>
      </c>
      <c r="BN365" s="130">
        <v>160</v>
      </c>
      <c r="BO365" s="130">
        <v>178</v>
      </c>
      <c r="BP365" s="130">
        <v>51</v>
      </c>
      <c r="BQ365" s="130">
        <v>50</v>
      </c>
      <c r="BR365" s="130">
        <v>269</v>
      </c>
      <c r="BS365" s="130" t="s">
        <v>963</v>
      </c>
      <c r="BT365" s="130" t="s">
        <v>964</v>
      </c>
      <c r="BU365" s="130">
        <v>338</v>
      </c>
      <c r="BV365" s="130">
        <v>23</v>
      </c>
      <c r="BW365" s="130">
        <v>178</v>
      </c>
      <c r="BX365" s="202" t="s">
        <v>331</v>
      </c>
    </row>
    <row r="366" spans="60:76" ht="21" x14ac:dyDescent="0.25">
      <c r="BH366" s="200">
        <v>45</v>
      </c>
      <c r="BI366" s="217">
        <v>15</v>
      </c>
      <c r="BJ366" s="61">
        <v>6</v>
      </c>
      <c r="BK366" s="125"/>
      <c r="BL366" s="125"/>
      <c r="BM366" s="134" t="s">
        <v>104</v>
      </c>
      <c r="BN366" s="130">
        <v>208</v>
      </c>
      <c r="BO366" s="130">
        <v>229</v>
      </c>
      <c r="BP366" s="130">
        <v>1</v>
      </c>
      <c r="BQ366" s="130">
        <v>319</v>
      </c>
      <c r="BR366" s="130">
        <v>271</v>
      </c>
      <c r="BS366" s="130" t="s">
        <v>378</v>
      </c>
      <c r="BT366" s="130" t="s">
        <v>379</v>
      </c>
      <c r="BU366" s="130">
        <v>437</v>
      </c>
      <c r="BV366" s="130">
        <v>23</v>
      </c>
      <c r="BW366" s="130" t="s">
        <v>331</v>
      </c>
      <c r="BX366" s="202" t="s">
        <v>331</v>
      </c>
    </row>
    <row r="367" spans="60:76" ht="21" x14ac:dyDescent="0.25">
      <c r="BH367" s="200">
        <v>45</v>
      </c>
      <c r="BI367" s="217">
        <v>16</v>
      </c>
      <c r="BJ367" s="61">
        <v>6</v>
      </c>
      <c r="BK367" s="125"/>
      <c r="BL367" s="125"/>
      <c r="BM367" s="134" t="s">
        <v>69</v>
      </c>
      <c r="BN367" s="130">
        <v>208</v>
      </c>
      <c r="BO367" s="130">
        <v>230</v>
      </c>
      <c r="BP367" s="130">
        <v>320</v>
      </c>
      <c r="BQ367" s="130">
        <v>48</v>
      </c>
      <c r="BR367" s="130">
        <v>278</v>
      </c>
      <c r="BS367" s="130" t="s">
        <v>1061</v>
      </c>
      <c r="BT367" s="130" t="s">
        <v>1062</v>
      </c>
      <c r="BU367" s="130">
        <v>438</v>
      </c>
      <c r="BV367" s="130">
        <v>15</v>
      </c>
      <c r="BW367" s="130" t="s">
        <v>331</v>
      </c>
      <c r="BX367" s="202" t="s">
        <v>331</v>
      </c>
    </row>
    <row r="368" spans="60:76" ht="21" x14ac:dyDescent="0.25">
      <c r="BH368" s="200">
        <v>45</v>
      </c>
      <c r="BI368" s="217">
        <v>17</v>
      </c>
      <c r="BJ368" s="61">
        <v>13</v>
      </c>
      <c r="BK368" s="125"/>
      <c r="BL368" s="125"/>
      <c r="BM368" s="134" t="s">
        <v>184</v>
      </c>
      <c r="BN368" s="130">
        <v>520</v>
      </c>
      <c r="BO368" s="130">
        <v>550</v>
      </c>
      <c r="BP368" s="130">
        <v>368</v>
      </c>
      <c r="BQ368" s="130">
        <v>326</v>
      </c>
      <c r="BR368" s="130">
        <v>255</v>
      </c>
      <c r="BS368" s="130" t="s">
        <v>1063</v>
      </c>
      <c r="BT368" s="130" t="s">
        <v>1064</v>
      </c>
      <c r="BU368" s="130">
        <v>1070</v>
      </c>
      <c r="BV368" s="130">
        <v>17</v>
      </c>
      <c r="BW368" s="130" t="s">
        <v>331</v>
      </c>
      <c r="BX368" s="202" t="s">
        <v>331</v>
      </c>
    </row>
    <row r="369" spans="60:76" ht="21" x14ac:dyDescent="0.25">
      <c r="BH369" s="200">
        <v>45</v>
      </c>
      <c r="BI369" s="217">
        <v>18</v>
      </c>
      <c r="BJ369" s="61">
        <v>4</v>
      </c>
      <c r="BK369" s="125"/>
      <c r="BL369" s="125"/>
      <c r="BM369" s="134" t="s">
        <v>75</v>
      </c>
      <c r="BN369" s="130">
        <v>160</v>
      </c>
      <c r="BO369" s="130">
        <v>182</v>
      </c>
      <c r="BP369" s="130">
        <v>42</v>
      </c>
      <c r="BQ369" s="130">
        <v>71</v>
      </c>
      <c r="BR369" s="130">
        <v>222</v>
      </c>
      <c r="BS369" s="130" t="s">
        <v>1065</v>
      </c>
      <c r="BT369" s="130" t="s">
        <v>1066</v>
      </c>
      <c r="BU369" s="130">
        <v>342</v>
      </c>
      <c r="BV369" s="130">
        <v>18</v>
      </c>
      <c r="BW369" s="130" t="s">
        <v>331</v>
      </c>
      <c r="BX369" s="202" t="s">
        <v>331</v>
      </c>
    </row>
    <row r="370" spans="60:76" ht="21" x14ac:dyDescent="0.25">
      <c r="BH370" s="200">
        <v>45</v>
      </c>
      <c r="BI370" s="217">
        <v>19</v>
      </c>
      <c r="BJ370" s="61">
        <v>5</v>
      </c>
      <c r="BK370" s="124" t="s">
        <v>217</v>
      </c>
      <c r="BL370" s="124"/>
      <c r="BM370" s="134" t="s">
        <v>91</v>
      </c>
      <c r="BN370" s="130">
        <v>200</v>
      </c>
      <c r="BO370" s="130">
        <v>224</v>
      </c>
      <c r="BP370" s="130">
        <v>113</v>
      </c>
      <c r="BQ370" s="130">
        <v>293</v>
      </c>
      <c r="BR370" s="130">
        <v>209</v>
      </c>
      <c r="BS370" s="130" t="s">
        <v>1067</v>
      </c>
      <c r="BT370" s="130" t="s">
        <v>1068</v>
      </c>
      <c r="BU370" s="130">
        <v>424</v>
      </c>
      <c r="BV370" s="130">
        <v>10</v>
      </c>
      <c r="BW370" s="130" t="s">
        <v>331</v>
      </c>
      <c r="BX370" s="202">
        <v>224</v>
      </c>
    </row>
    <row r="371" spans="60:76" ht="21" x14ac:dyDescent="0.25">
      <c r="BH371" s="200">
        <v>45</v>
      </c>
      <c r="BI371" s="217">
        <v>20</v>
      </c>
      <c r="BJ371" s="61">
        <v>3</v>
      </c>
      <c r="BK371" s="125"/>
      <c r="BL371" s="125"/>
      <c r="BM371" s="134" t="s">
        <v>73</v>
      </c>
      <c r="BN371" s="130">
        <v>88</v>
      </c>
      <c r="BO371" s="130">
        <v>111</v>
      </c>
      <c r="BP371" s="130">
        <v>406</v>
      </c>
      <c r="BQ371" s="130">
        <v>84</v>
      </c>
      <c r="BR371" s="130">
        <v>164</v>
      </c>
      <c r="BS371" s="130" t="s">
        <v>398</v>
      </c>
      <c r="BT371" s="130" t="s">
        <v>399</v>
      </c>
      <c r="BU371" s="130">
        <v>199</v>
      </c>
      <c r="BV371" s="130">
        <v>19</v>
      </c>
      <c r="BW371" s="130" t="s">
        <v>331</v>
      </c>
      <c r="BX371" s="202" t="s">
        <v>331</v>
      </c>
    </row>
    <row r="372" spans="60:76" ht="21" x14ac:dyDescent="0.25">
      <c r="BH372" s="200">
        <v>45</v>
      </c>
      <c r="BI372" s="217">
        <v>21</v>
      </c>
      <c r="BJ372" s="61">
        <v>16</v>
      </c>
      <c r="BK372" s="125"/>
      <c r="BL372" s="125"/>
      <c r="BM372" s="134" t="s">
        <v>185</v>
      </c>
      <c r="BN372" s="130">
        <v>480</v>
      </c>
      <c r="BO372" s="130">
        <v>517</v>
      </c>
      <c r="BP372" s="130">
        <v>322</v>
      </c>
      <c r="BQ372" s="130">
        <v>248</v>
      </c>
      <c r="BR372" s="130">
        <v>221</v>
      </c>
      <c r="BS372" s="130" t="s">
        <v>1069</v>
      </c>
      <c r="BT372" s="130" t="s">
        <v>1070</v>
      </c>
      <c r="BU372" s="130">
        <v>997</v>
      </c>
      <c r="BV372" s="130">
        <v>25</v>
      </c>
      <c r="BW372" s="130">
        <v>517</v>
      </c>
      <c r="BX372" s="202" t="s">
        <v>331</v>
      </c>
    </row>
    <row r="373" spans="60:76" ht="21" x14ac:dyDescent="0.25">
      <c r="BH373" s="200">
        <v>45</v>
      </c>
      <c r="BI373" s="217">
        <v>22</v>
      </c>
      <c r="BJ373" s="61">
        <v>5</v>
      </c>
      <c r="BK373" s="124" t="s">
        <v>217</v>
      </c>
      <c r="BL373" s="124"/>
      <c r="BM373" s="134" t="s">
        <v>172</v>
      </c>
      <c r="BN373" s="130">
        <v>168</v>
      </c>
      <c r="BO373" s="130">
        <v>195</v>
      </c>
      <c r="BP373" s="130">
        <v>74</v>
      </c>
      <c r="BQ373" s="130">
        <v>27</v>
      </c>
      <c r="BR373" s="130">
        <v>44</v>
      </c>
      <c r="BS373" s="130" t="s">
        <v>1071</v>
      </c>
      <c r="BT373" s="130" t="s">
        <v>1072</v>
      </c>
      <c r="BU373" s="130">
        <v>363</v>
      </c>
      <c r="BV373" s="130">
        <v>30</v>
      </c>
      <c r="BW373" s="130" t="s">
        <v>331</v>
      </c>
      <c r="BX373" s="202" t="s">
        <v>331</v>
      </c>
    </row>
    <row r="374" spans="60:76" ht="21" x14ac:dyDescent="0.25">
      <c r="BH374" s="200">
        <v>45</v>
      </c>
      <c r="BI374" s="217">
        <v>23</v>
      </c>
      <c r="BJ374" s="61">
        <v>6</v>
      </c>
      <c r="BK374" s="124" t="s">
        <v>217</v>
      </c>
      <c r="BL374" s="124"/>
      <c r="BM374" s="134" t="s">
        <v>66</v>
      </c>
      <c r="BN374" s="130">
        <v>240</v>
      </c>
      <c r="BO374" s="130">
        <v>269</v>
      </c>
      <c r="BP374" s="130">
        <v>101</v>
      </c>
      <c r="BQ374" s="130">
        <v>71</v>
      </c>
      <c r="BR374" s="130">
        <v>4</v>
      </c>
      <c r="BS374" s="130" t="s">
        <v>1073</v>
      </c>
      <c r="BT374" s="130" t="s">
        <v>1074</v>
      </c>
      <c r="BU374" s="130">
        <v>509</v>
      </c>
      <c r="BV374" s="130">
        <v>23</v>
      </c>
      <c r="BW374" s="130" t="s">
        <v>331</v>
      </c>
      <c r="BX374" s="202" t="s">
        <v>331</v>
      </c>
    </row>
    <row r="375" spans="60:76" ht="21" x14ac:dyDescent="0.25">
      <c r="BH375" s="200">
        <v>45</v>
      </c>
      <c r="BI375" s="217">
        <v>24</v>
      </c>
      <c r="BJ375" s="61">
        <v>10</v>
      </c>
      <c r="BK375" s="125"/>
      <c r="BL375" s="125"/>
      <c r="BM375" s="134" t="s">
        <v>186</v>
      </c>
      <c r="BN375" s="130">
        <v>336</v>
      </c>
      <c r="BO375" s="130">
        <v>370</v>
      </c>
      <c r="BP375" s="130">
        <v>172</v>
      </c>
      <c r="BQ375" s="130">
        <v>75</v>
      </c>
      <c r="BR375" s="130">
        <v>0</v>
      </c>
      <c r="BS375" s="130" t="s">
        <v>1075</v>
      </c>
      <c r="BT375" s="130" t="s">
        <v>1076</v>
      </c>
      <c r="BU375" s="130">
        <v>706</v>
      </c>
      <c r="BV375" s="130">
        <v>22</v>
      </c>
      <c r="BW375" s="130" t="s">
        <v>331</v>
      </c>
      <c r="BX375" s="202" t="s">
        <v>331</v>
      </c>
    </row>
    <row r="376" spans="60:76" ht="21" x14ac:dyDescent="0.25">
      <c r="BH376" s="200">
        <v>45</v>
      </c>
      <c r="BI376" s="217">
        <v>25</v>
      </c>
      <c r="BJ376" s="61">
        <v>5</v>
      </c>
      <c r="BK376" s="125"/>
      <c r="BL376" s="125"/>
      <c r="BM376" s="134" t="s">
        <v>102</v>
      </c>
      <c r="BN376" s="130">
        <v>168</v>
      </c>
      <c r="BO376" s="130">
        <v>198</v>
      </c>
      <c r="BP376" s="130">
        <v>247</v>
      </c>
      <c r="BQ376" s="130">
        <v>75</v>
      </c>
      <c r="BR376" s="130">
        <v>96</v>
      </c>
      <c r="BS376" s="130" t="s">
        <v>1077</v>
      </c>
      <c r="BT376" s="130" t="s">
        <v>1078</v>
      </c>
      <c r="BU376" s="130">
        <v>366</v>
      </c>
      <c r="BV376" s="130">
        <v>33</v>
      </c>
      <c r="BW376" s="130" t="s">
        <v>331</v>
      </c>
      <c r="BX376" s="202" t="s">
        <v>331</v>
      </c>
    </row>
    <row r="377" spans="60:76" ht="21" x14ac:dyDescent="0.25">
      <c r="BH377" s="200">
        <v>45</v>
      </c>
      <c r="BI377" s="217">
        <v>26</v>
      </c>
      <c r="BJ377" s="61">
        <v>11</v>
      </c>
      <c r="BK377" s="124" t="s">
        <v>217</v>
      </c>
      <c r="BL377" s="124"/>
      <c r="BM377" s="134" t="s">
        <v>187</v>
      </c>
      <c r="BN377" s="130">
        <v>408</v>
      </c>
      <c r="BO377" s="130">
        <v>445</v>
      </c>
      <c r="BP377" s="130">
        <v>172</v>
      </c>
      <c r="BQ377" s="130">
        <v>171</v>
      </c>
      <c r="BR377" s="130">
        <v>100</v>
      </c>
      <c r="BS377" s="130" t="s">
        <v>1079</v>
      </c>
      <c r="BT377" s="130" t="s">
        <v>1080</v>
      </c>
      <c r="BU377" s="130">
        <v>853</v>
      </c>
      <c r="BV377" s="130">
        <v>25</v>
      </c>
      <c r="BW377" s="130" t="s">
        <v>331</v>
      </c>
      <c r="BX377" s="202" t="s">
        <v>331</v>
      </c>
    </row>
    <row r="378" spans="60:76" ht="21" x14ac:dyDescent="0.25">
      <c r="BH378" s="200">
        <v>45</v>
      </c>
      <c r="BI378" s="217">
        <v>27</v>
      </c>
      <c r="BJ378" s="61">
        <v>6</v>
      </c>
      <c r="BK378" s="126"/>
      <c r="BL378" s="126" t="s">
        <v>218</v>
      </c>
      <c r="BM378" s="134" t="s">
        <v>66</v>
      </c>
      <c r="BN378" s="130">
        <v>240</v>
      </c>
      <c r="BO378" s="130">
        <v>273</v>
      </c>
      <c r="BP378" s="130">
        <v>1</v>
      </c>
      <c r="BQ378" s="130">
        <v>71</v>
      </c>
      <c r="BR378" s="130">
        <v>10</v>
      </c>
      <c r="BS378" s="130" t="s">
        <v>1081</v>
      </c>
      <c r="BT378" s="130" t="s">
        <v>1082</v>
      </c>
      <c r="BU378" s="130">
        <v>513</v>
      </c>
      <c r="BV378" s="130">
        <v>18</v>
      </c>
      <c r="BW378" s="130" t="s">
        <v>331</v>
      </c>
      <c r="BX378" s="202" t="s">
        <v>331</v>
      </c>
    </row>
    <row r="379" spans="60:76" ht="21" x14ac:dyDescent="0.25">
      <c r="BH379" s="200">
        <v>45</v>
      </c>
      <c r="BI379" s="217">
        <v>28</v>
      </c>
      <c r="BJ379" s="61">
        <v>6</v>
      </c>
      <c r="BK379" s="125"/>
      <c r="BL379" s="125"/>
      <c r="BM379" s="134" t="s">
        <v>66</v>
      </c>
      <c r="BN379" s="130">
        <v>240</v>
      </c>
      <c r="BO379" s="130">
        <v>274</v>
      </c>
      <c r="BP379" s="130">
        <v>72</v>
      </c>
      <c r="BQ379" s="130">
        <v>61</v>
      </c>
      <c r="BR379" s="130">
        <v>48</v>
      </c>
      <c r="BS379" s="130" t="s">
        <v>1083</v>
      </c>
      <c r="BT379" s="130" t="s">
        <v>1084</v>
      </c>
      <c r="BU379" s="130">
        <v>514</v>
      </c>
      <c r="BV379" s="130">
        <v>19</v>
      </c>
      <c r="BW379" s="130">
        <v>274</v>
      </c>
      <c r="BX379" s="202" t="s">
        <v>331</v>
      </c>
    </row>
    <row r="380" spans="60:76" ht="21" x14ac:dyDescent="0.25">
      <c r="BH380" s="200">
        <v>45</v>
      </c>
      <c r="BI380" s="217">
        <v>29</v>
      </c>
      <c r="BJ380" s="61">
        <v>5</v>
      </c>
      <c r="BK380" s="125"/>
      <c r="BL380" s="125"/>
      <c r="BM380" s="134" t="s">
        <v>172</v>
      </c>
      <c r="BN380" s="130">
        <v>168</v>
      </c>
      <c r="BO380" s="130">
        <v>202</v>
      </c>
      <c r="BP380" s="130">
        <v>133</v>
      </c>
      <c r="BQ380" s="130">
        <v>109</v>
      </c>
      <c r="BR380" s="130">
        <v>29</v>
      </c>
      <c r="BS380" s="130" t="s">
        <v>620</v>
      </c>
      <c r="BT380" s="130" t="s">
        <v>621</v>
      </c>
      <c r="BU380" s="130">
        <v>370</v>
      </c>
      <c r="BV380" s="130">
        <v>19</v>
      </c>
      <c r="BW380" s="130" t="s">
        <v>331</v>
      </c>
      <c r="BX380" s="202" t="s">
        <v>331</v>
      </c>
    </row>
    <row r="381" spans="60:76" ht="21" x14ac:dyDescent="0.25">
      <c r="BH381" s="200">
        <v>45</v>
      </c>
      <c r="BI381" s="217">
        <v>30</v>
      </c>
      <c r="BJ381" s="61">
        <v>9</v>
      </c>
      <c r="BK381" s="125"/>
      <c r="BL381" s="125"/>
      <c r="BM381" s="134" t="s">
        <v>103</v>
      </c>
      <c r="BN381" s="130">
        <v>296</v>
      </c>
      <c r="BO381" s="130">
        <v>335</v>
      </c>
      <c r="BP381" s="130">
        <v>24</v>
      </c>
      <c r="BQ381" s="130">
        <v>80</v>
      </c>
      <c r="BR381" s="130">
        <v>16</v>
      </c>
      <c r="BS381" s="130" t="s">
        <v>1085</v>
      </c>
      <c r="BT381" s="130" t="s">
        <v>1086</v>
      </c>
      <c r="BU381" s="130">
        <v>631</v>
      </c>
      <c r="BV381" s="130">
        <v>28</v>
      </c>
      <c r="BW381" s="130" t="s">
        <v>331</v>
      </c>
      <c r="BX381" s="202" t="s">
        <v>331</v>
      </c>
    </row>
    <row r="382" spans="60:76" ht="21" x14ac:dyDescent="0.25">
      <c r="BH382" s="200">
        <v>45</v>
      </c>
      <c r="BI382" s="217">
        <v>31</v>
      </c>
      <c r="BJ382" s="61">
        <v>8</v>
      </c>
      <c r="BK382" s="125"/>
      <c r="BL382" s="125"/>
      <c r="BM382" s="134" t="s">
        <v>100</v>
      </c>
      <c r="BN382" s="130">
        <v>320</v>
      </c>
      <c r="BO382" s="130">
        <v>359</v>
      </c>
      <c r="BP382" s="130">
        <v>104</v>
      </c>
      <c r="BQ382" s="130">
        <v>96</v>
      </c>
      <c r="BR382" s="130">
        <v>134</v>
      </c>
      <c r="BS382" s="130" t="s">
        <v>1087</v>
      </c>
      <c r="BT382" s="130" t="s">
        <v>1088</v>
      </c>
      <c r="BU382" s="130">
        <v>679</v>
      </c>
      <c r="BV382" s="130">
        <v>22</v>
      </c>
      <c r="BW382" s="130" t="s">
        <v>331</v>
      </c>
      <c r="BX382" s="202" t="s">
        <v>331</v>
      </c>
    </row>
    <row r="383" spans="60:76" ht="21" x14ac:dyDescent="0.25">
      <c r="BH383" s="200">
        <v>45</v>
      </c>
      <c r="BI383" s="217">
        <v>32</v>
      </c>
      <c r="BJ383" s="61">
        <v>7</v>
      </c>
      <c r="BK383" s="124" t="s">
        <v>217</v>
      </c>
      <c r="BL383" s="124"/>
      <c r="BM383" s="134" t="s">
        <v>188</v>
      </c>
      <c r="BN383" s="130">
        <v>216</v>
      </c>
      <c r="BO383" s="130">
        <v>255</v>
      </c>
      <c r="BP383" s="130">
        <v>8</v>
      </c>
      <c r="BQ383" s="130">
        <v>230</v>
      </c>
      <c r="BR383" s="130">
        <v>146</v>
      </c>
      <c r="BS383" s="130" t="s">
        <v>1089</v>
      </c>
      <c r="BT383" s="130" t="s">
        <v>1090</v>
      </c>
      <c r="BU383" s="130">
        <v>471</v>
      </c>
      <c r="BV383" s="130">
        <v>21</v>
      </c>
      <c r="BW383" s="130" t="s">
        <v>331</v>
      </c>
      <c r="BX383" s="202" t="s">
        <v>331</v>
      </c>
    </row>
    <row r="384" spans="60:76" ht="21" x14ac:dyDescent="0.25">
      <c r="BH384" s="200">
        <v>45</v>
      </c>
      <c r="BI384" s="217">
        <v>33</v>
      </c>
      <c r="BJ384" s="61">
        <v>6</v>
      </c>
      <c r="BK384" s="125"/>
      <c r="BL384" s="125"/>
      <c r="BM384" s="134" t="s">
        <v>65</v>
      </c>
      <c r="BN384" s="130">
        <v>208</v>
      </c>
      <c r="BO384" s="130">
        <v>247</v>
      </c>
      <c r="BP384" s="130">
        <v>238</v>
      </c>
      <c r="BQ384" s="130">
        <v>84</v>
      </c>
      <c r="BR384" s="130">
        <v>75</v>
      </c>
      <c r="BS384" s="130" t="s">
        <v>1091</v>
      </c>
      <c r="BT384" s="130" t="s">
        <v>1092</v>
      </c>
      <c r="BU384" s="130">
        <v>455</v>
      </c>
      <c r="BV384" s="130">
        <v>23</v>
      </c>
      <c r="BW384" s="130" t="s">
        <v>331</v>
      </c>
      <c r="BX384" s="202" t="s">
        <v>331</v>
      </c>
    </row>
    <row r="385" spans="60:76" ht="21" x14ac:dyDescent="0.25">
      <c r="BH385" s="200">
        <v>45</v>
      </c>
      <c r="BI385" s="217">
        <v>34</v>
      </c>
      <c r="BJ385" s="61">
        <v>11</v>
      </c>
      <c r="BK385" s="125"/>
      <c r="BL385" s="125"/>
      <c r="BM385" s="134" t="s">
        <v>79</v>
      </c>
      <c r="BN385" s="130">
        <v>440</v>
      </c>
      <c r="BO385" s="130">
        <v>485</v>
      </c>
      <c r="BP385" s="130">
        <v>154</v>
      </c>
      <c r="BQ385" s="130">
        <v>9</v>
      </c>
      <c r="BR385" s="130">
        <v>114</v>
      </c>
      <c r="BS385" s="130" t="s">
        <v>1093</v>
      </c>
      <c r="BT385" s="130" t="s">
        <v>1094</v>
      </c>
      <c r="BU385" s="130">
        <v>925</v>
      </c>
      <c r="BV385" s="130">
        <v>25</v>
      </c>
      <c r="BW385" s="130" t="s">
        <v>331</v>
      </c>
      <c r="BX385" s="202" t="s">
        <v>331</v>
      </c>
    </row>
    <row r="386" spans="60:76" ht="21" x14ac:dyDescent="0.25">
      <c r="BH386" s="200">
        <v>45</v>
      </c>
      <c r="BI386" s="217">
        <v>35</v>
      </c>
      <c r="BJ386" s="61">
        <v>8</v>
      </c>
      <c r="BK386" s="124" t="s">
        <v>217</v>
      </c>
      <c r="BL386" s="124"/>
      <c r="BM386" s="134" t="s">
        <v>189</v>
      </c>
      <c r="BN386" s="130">
        <v>288</v>
      </c>
      <c r="BO386" s="130">
        <v>331</v>
      </c>
      <c r="BP386" s="130">
        <v>163</v>
      </c>
      <c r="BQ386" s="130">
        <v>123</v>
      </c>
      <c r="BR386" s="130">
        <v>96</v>
      </c>
      <c r="BS386" s="130" t="s">
        <v>1095</v>
      </c>
      <c r="BT386" s="130" t="s">
        <v>1096</v>
      </c>
      <c r="BU386" s="130">
        <v>619</v>
      </c>
      <c r="BV386" s="130">
        <v>25</v>
      </c>
      <c r="BW386" s="130">
        <v>331</v>
      </c>
      <c r="BX386" s="202" t="s">
        <v>331</v>
      </c>
    </row>
    <row r="387" spans="60:76" ht="21" x14ac:dyDescent="0.25">
      <c r="BH387" s="200">
        <v>45</v>
      </c>
      <c r="BI387" s="217">
        <v>36</v>
      </c>
      <c r="BJ387" s="61">
        <v>4</v>
      </c>
      <c r="BK387" s="126"/>
      <c r="BL387" s="126" t="s">
        <v>218</v>
      </c>
      <c r="BM387" s="134" t="s">
        <v>96</v>
      </c>
      <c r="BN387" s="130">
        <v>128</v>
      </c>
      <c r="BO387" s="130">
        <v>168</v>
      </c>
      <c r="BP387" s="130">
        <v>40</v>
      </c>
      <c r="BQ387" s="130">
        <v>27</v>
      </c>
      <c r="BR387" s="130">
        <v>50</v>
      </c>
      <c r="BS387" s="130" t="s">
        <v>1097</v>
      </c>
      <c r="BT387" s="130" t="s">
        <v>1098</v>
      </c>
      <c r="BU387" s="130">
        <v>296</v>
      </c>
      <c r="BV387" s="130">
        <v>26</v>
      </c>
      <c r="BW387" s="130" t="s">
        <v>331</v>
      </c>
      <c r="BX387" s="202" t="s">
        <v>331</v>
      </c>
    </row>
    <row r="388" spans="60:76" ht="21" x14ac:dyDescent="0.25">
      <c r="BH388" s="200">
        <v>45</v>
      </c>
      <c r="BI388" s="217">
        <v>37</v>
      </c>
      <c r="BJ388" s="61">
        <v>3</v>
      </c>
      <c r="BK388" s="125"/>
      <c r="BL388" s="125"/>
      <c r="BM388" s="134" t="s">
        <v>67</v>
      </c>
      <c r="BN388" s="130">
        <v>88</v>
      </c>
      <c r="BO388" s="130">
        <v>128</v>
      </c>
      <c r="BP388" s="130">
        <v>13</v>
      </c>
      <c r="BQ388" s="130">
        <v>77</v>
      </c>
      <c r="BR388" s="130">
        <v>29</v>
      </c>
      <c r="BS388" s="130" t="s">
        <v>1099</v>
      </c>
      <c r="BT388" s="130" t="s">
        <v>1100</v>
      </c>
      <c r="BU388" s="130">
        <v>216</v>
      </c>
      <c r="BV388" s="130">
        <v>27</v>
      </c>
      <c r="BW388" s="130" t="s">
        <v>331</v>
      </c>
      <c r="BX388" s="202" t="s">
        <v>331</v>
      </c>
    </row>
    <row r="389" spans="60:76" ht="21" x14ac:dyDescent="0.25">
      <c r="BH389" s="200">
        <v>46</v>
      </c>
      <c r="BI389" s="217"/>
      <c r="BJ389" s="61">
        <v>5</v>
      </c>
      <c r="BK389" s="124" t="s">
        <v>217</v>
      </c>
      <c r="BL389" s="124"/>
      <c r="BM389" s="132" t="s">
        <v>58</v>
      </c>
      <c r="BN389" s="129">
        <v>136</v>
      </c>
      <c r="BO389" s="129">
        <v>141</v>
      </c>
      <c r="BP389" s="129">
        <v>90</v>
      </c>
      <c r="BQ389" s="129">
        <v>48</v>
      </c>
      <c r="BR389" s="129">
        <v>157</v>
      </c>
      <c r="BS389" s="129" t="s">
        <v>325</v>
      </c>
      <c r="BT389" s="129" t="s">
        <v>326</v>
      </c>
      <c r="BU389" s="129">
        <v>277</v>
      </c>
      <c r="BV389" s="129">
        <v>16</v>
      </c>
      <c r="BW389" s="129">
        <v>141</v>
      </c>
      <c r="BX389" s="201">
        <v>141</v>
      </c>
    </row>
    <row r="390" spans="60:76" ht="21" x14ac:dyDescent="0.25">
      <c r="BH390" s="200">
        <v>46</v>
      </c>
      <c r="BI390" s="217">
        <v>1</v>
      </c>
      <c r="BJ390" s="61">
        <v>2</v>
      </c>
      <c r="BK390" s="125"/>
      <c r="BL390" s="125"/>
      <c r="BM390" s="132" t="s">
        <v>59</v>
      </c>
      <c r="BN390" s="129">
        <v>48</v>
      </c>
      <c r="BO390" s="129">
        <v>51</v>
      </c>
      <c r="BP390" s="129">
        <v>42</v>
      </c>
      <c r="BQ390" s="129">
        <v>205</v>
      </c>
      <c r="BR390" s="129">
        <v>114</v>
      </c>
      <c r="BS390" s="129" t="s">
        <v>329</v>
      </c>
      <c r="BT390" s="129" t="s">
        <v>330</v>
      </c>
      <c r="BU390" s="129">
        <v>99</v>
      </c>
      <c r="BV390" s="129">
        <v>18</v>
      </c>
      <c r="BW390" s="129" t="s">
        <v>331</v>
      </c>
      <c r="BX390" s="201" t="s">
        <v>331</v>
      </c>
    </row>
    <row r="391" spans="60:76" ht="21" x14ac:dyDescent="0.25">
      <c r="BH391" s="200">
        <v>46</v>
      </c>
      <c r="BI391" s="217">
        <v>2</v>
      </c>
      <c r="BJ391" s="61">
        <v>3</v>
      </c>
      <c r="BK391" s="124" t="s">
        <v>217</v>
      </c>
      <c r="BL391" s="124"/>
      <c r="BM391" s="132" t="s">
        <v>67</v>
      </c>
      <c r="BN391" s="129">
        <v>88</v>
      </c>
      <c r="BO391" s="129">
        <v>93</v>
      </c>
      <c r="BP391" s="129">
        <v>247</v>
      </c>
      <c r="BQ391" s="129">
        <v>91</v>
      </c>
      <c r="BR391" s="129">
        <v>57</v>
      </c>
      <c r="BS391" s="129" t="s">
        <v>1041</v>
      </c>
      <c r="BT391" s="129" t="s">
        <v>1042</v>
      </c>
      <c r="BU391" s="129">
        <v>181</v>
      </c>
      <c r="BV391" s="129">
        <v>28</v>
      </c>
      <c r="BW391" s="129" t="s">
        <v>331</v>
      </c>
      <c r="BX391" s="201" t="s">
        <v>331</v>
      </c>
    </row>
    <row r="392" spans="60:76" ht="21" x14ac:dyDescent="0.25">
      <c r="BH392" s="200">
        <v>46</v>
      </c>
      <c r="BI392" s="217">
        <v>3</v>
      </c>
      <c r="BJ392" s="61">
        <v>9</v>
      </c>
      <c r="BK392" s="125"/>
      <c r="BL392" s="125"/>
      <c r="BM392" s="132" t="s">
        <v>190</v>
      </c>
      <c r="BN392" s="129">
        <v>328</v>
      </c>
      <c r="BO392" s="129">
        <v>340</v>
      </c>
      <c r="BP392" s="129">
        <v>156</v>
      </c>
      <c r="BQ392" s="129">
        <v>34</v>
      </c>
      <c r="BR392" s="129">
        <v>121</v>
      </c>
      <c r="BS392" s="129" t="s">
        <v>1101</v>
      </c>
      <c r="BT392" s="129" t="s">
        <v>1102</v>
      </c>
      <c r="BU392" s="129">
        <v>668</v>
      </c>
      <c r="BV392" s="129">
        <v>20</v>
      </c>
      <c r="BW392" s="129" t="s">
        <v>331</v>
      </c>
      <c r="BX392" s="201" t="s">
        <v>331</v>
      </c>
    </row>
    <row r="393" spans="60:76" ht="21" x14ac:dyDescent="0.25">
      <c r="BH393" s="200">
        <v>46</v>
      </c>
      <c r="BI393" s="217">
        <v>4</v>
      </c>
      <c r="BJ393" s="61">
        <v>12</v>
      </c>
      <c r="BK393" s="124" t="s">
        <v>217</v>
      </c>
      <c r="BL393" s="124"/>
      <c r="BM393" s="132" t="s">
        <v>74</v>
      </c>
      <c r="BN393" s="129">
        <v>480</v>
      </c>
      <c r="BO393" s="129">
        <v>496</v>
      </c>
      <c r="BP393" s="129">
        <v>122</v>
      </c>
      <c r="BQ393" s="129">
        <v>155</v>
      </c>
      <c r="BR393" s="129">
        <v>30</v>
      </c>
      <c r="BS393" s="129" t="s">
        <v>1103</v>
      </c>
      <c r="BT393" s="129" t="s">
        <v>1104</v>
      </c>
      <c r="BU393" s="129">
        <v>976</v>
      </c>
      <c r="BV393" s="129">
        <v>31</v>
      </c>
      <c r="BW393" s="129" t="s">
        <v>331</v>
      </c>
      <c r="BX393" s="201" t="s">
        <v>331</v>
      </c>
    </row>
    <row r="394" spans="60:76" ht="21" x14ac:dyDescent="0.25">
      <c r="BH394" s="200">
        <v>46</v>
      </c>
      <c r="BI394" s="217">
        <v>5</v>
      </c>
      <c r="BJ394" s="61">
        <v>9</v>
      </c>
      <c r="BK394" s="124" t="s">
        <v>217</v>
      </c>
      <c r="BL394" s="124"/>
      <c r="BM394" s="132" t="s">
        <v>118</v>
      </c>
      <c r="BN394" s="129">
        <v>360</v>
      </c>
      <c r="BO394" s="129">
        <v>374</v>
      </c>
      <c r="BP394" s="129">
        <v>277</v>
      </c>
      <c r="BQ394" s="129">
        <v>185</v>
      </c>
      <c r="BR394" s="129">
        <v>162</v>
      </c>
      <c r="BS394" s="129" t="s">
        <v>1105</v>
      </c>
      <c r="BT394" s="129" t="s">
        <v>1106</v>
      </c>
      <c r="BU394" s="129">
        <v>734</v>
      </c>
      <c r="BV394" s="129">
        <v>23</v>
      </c>
      <c r="BW394" s="129" t="s">
        <v>331</v>
      </c>
      <c r="BX394" s="201" t="s">
        <v>331</v>
      </c>
    </row>
    <row r="395" spans="60:76" ht="21" x14ac:dyDescent="0.25">
      <c r="BH395" s="200">
        <v>46</v>
      </c>
      <c r="BI395" s="217">
        <v>6</v>
      </c>
      <c r="BJ395" s="61">
        <v>3</v>
      </c>
      <c r="BK395" s="125"/>
      <c r="BL395" s="125"/>
      <c r="BM395" s="132" t="s">
        <v>73</v>
      </c>
      <c r="BN395" s="129">
        <v>88</v>
      </c>
      <c r="BO395" s="129">
        <v>97</v>
      </c>
      <c r="BP395" s="129">
        <v>92</v>
      </c>
      <c r="BQ395" s="129">
        <v>23</v>
      </c>
      <c r="BR395" s="129">
        <v>50</v>
      </c>
      <c r="BS395" s="129" t="s">
        <v>1107</v>
      </c>
      <c r="BT395" s="129" t="s">
        <v>1108</v>
      </c>
      <c r="BU395" s="129">
        <v>185</v>
      </c>
      <c r="BV395" s="129">
        <v>32</v>
      </c>
      <c r="BW395" s="129" t="s">
        <v>331</v>
      </c>
      <c r="BX395" s="201" t="s">
        <v>331</v>
      </c>
    </row>
    <row r="396" spans="60:76" ht="21" x14ac:dyDescent="0.25">
      <c r="BH396" s="200">
        <v>46</v>
      </c>
      <c r="BI396" s="217">
        <v>7</v>
      </c>
      <c r="BJ396" s="61">
        <v>6</v>
      </c>
      <c r="BK396" s="125"/>
      <c r="BL396" s="125"/>
      <c r="BM396" s="132" t="s">
        <v>68</v>
      </c>
      <c r="BN396" s="129">
        <v>176</v>
      </c>
      <c r="BO396" s="129">
        <v>189</v>
      </c>
      <c r="BP396" s="129">
        <v>115</v>
      </c>
      <c r="BQ396" s="129">
        <v>73</v>
      </c>
      <c r="BR396" s="129">
        <v>64</v>
      </c>
      <c r="BS396" s="129" t="s">
        <v>1109</v>
      </c>
      <c r="BT396" s="129" t="s">
        <v>1110</v>
      </c>
      <c r="BU396" s="129">
        <v>365</v>
      </c>
      <c r="BV396" s="129">
        <v>32</v>
      </c>
      <c r="BW396" s="129">
        <v>189</v>
      </c>
      <c r="BX396" s="201" t="s">
        <v>331</v>
      </c>
    </row>
    <row r="397" spans="60:76" ht="21" x14ac:dyDescent="0.25">
      <c r="BH397" s="200">
        <v>46</v>
      </c>
      <c r="BI397" s="217">
        <v>8</v>
      </c>
      <c r="BJ397" s="61">
        <v>8</v>
      </c>
      <c r="BK397" s="124" t="s">
        <v>217</v>
      </c>
      <c r="BL397" s="124"/>
      <c r="BM397" s="132" t="s">
        <v>191</v>
      </c>
      <c r="BN397" s="129">
        <v>288</v>
      </c>
      <c r="BO397" s="129">
        <v>304</v>
      </c>
      <c r="BP397" s="129">
        <v>42</v>
      </c>
      <c r="BQ397" s="129">
        <v>9</v>
      </c>
      <c r="BR397" s="129">
        <v>162</v>
      </c>
      <c r="BS397" s="129" t="s">
        <v>1111</v>
      </c>
      <c r="BT397" s="129" t="s">
        <v>1112</v>
      </c>
      <c r="BU397" s="129">
        <v>592</v>
      </c>
      <c r="BV397" s="129">
        <v>25</v>
      </c>
      <c r="BW397" s="129" t="s">
        <v>331</v>
      </c>
      <c r="BX397" s="201" t="s">
        <v>331</v>
      </c>
    </row>
    <row r="398" spans="60:76" ht="21" x14ac:dyDescent="0.25">
      <c r="BH398" s="200">
        <v>46</v>
      </c>
      <c r="BI398" s="217">
        <v>9</v>
      </c>
      <c r="BJ398" s="61">
        <v>9</v>
      </c>
      <c r="BK398" s="125"/>
      <c r="BL398" s="125"/>
      <c r="BM398" s="132" t="s">
        <v>192</v>
      </c>
      <c r="BN398" s="129">
        <v>328</v>
      </c>
      <c r="BO398" s="129">
        <v>346</v>
      </c>
      <c r="BP398" s="129">
        <v>33</v>
      </c>
      <c r="BQ398" s="129">
        <v>171</v>
      </c>
      <c r="BR398" s="129">
        <v>150</v>
      </c>
      <c r="BS398" s="129" t="s">
        <v>1113</v>
      </c>
      <c r="BT398" s="129" t="s">
        <v>1114</v>
      </c>
      <c r="BU398" s="129">
        <v>674</v>
      </c>
      <c r="BV398" s="129">
        <v>26</v>
      </c>
      <c r="BW398" s="129" t="s">
        <v>331</v>
      </c>
      <c r="BX398" s="201" t="s">
        <v>331</v>
      </c>
    </row>
    <row r="399" spans="60:76" ht="21" x14ac:dyDescent="0.25">
      <c r="BH399" s="200">
        <v>46</v>
      </c>
      <c r="BI399" s="217">
        <v>10</v>
      </c>
      <c r="BJ399" s="61">
        <v>9</v>
      </c>
      <c r="BK399" s="124" t="s">
        <v>217</v>
      </c>
      <c r="BL399" s="124"/>
      <c r="BM399" s="132" t="s">
        <v>118</v>
      </c>
      <c r="BN399" s="129">
        <v>360</v>
      </c>
      <c r="BO399" s="129">
        <v>379</v>
      </c>
      <c r="BP399" s="129">
        <v>204</v>
      </c>
      <c r="BQ399" s="129">
        <v>21</v>
      </c>
      <c r="BR399" s="129">
        <v>10</v>
      </c>
      <c r="BS399" s="129" t="s">
        <v>1055</v>
      </c>
      <c r="BT399" s="129" t="s">
        <v>1056</v>
      </c>
      <c r="BU399" s="129">
        <v>739</v>
      </c>
      <c r="BV399" s="129">
        <v>28</v>
      </c>
      <c r="BW399" s="129" t="s">
        <v>331</v>
      </c>
      <c r="BX399" s="201" t="s">
        <v>331</v>
      </c>
    </row>
    <row r="400" spans="60:76" ht="21" x14ac:dyDescent="0.25">
      <c r="BH400" s="200">
        <v>46</v>
      </c>
      <c r="BI400" s="217">
        <v>11</v>
      </c>
      <c r="BJ400" s="61">
        <v>4</v>
      </c>
      <c r="BK400" s="125"/>
      <c r="BL400" s="125"/>
      <c r="BM400" s="132" t="s">
        <v>75</v>
      </c>
      <c r="BN400" s="129">
        <v>160</v>
      </c>
      <c r="BO400" s="129">
        <v>175</v>
      </c>
      <c r="BP400" s="129">
        <v>183</v>
      </c>
      <c r="BQ400" s="129">
        <v>11</v>
      </c>
      <c r="BR400" s="129">
        <v>80</v>
      </c>
      <c r="BS400" s="129" t="s">
        <v>797</v>
      </c>
      <c r="BT400" s="129" t="s">
        <v>798</v>
      </c>
      <c r="BU400" s="129">
        <v>335</v>
      </c>
      <c r="BV400" s="129">
        <v>20</v>
      </c>
      <c r="BW400" s="129" t="s">
        <v>331</v>
      </c>
      <c r="BX400" s="201" t="s">
        <v>331</v>
      </c>
    </row>
    <row r="401" spans="60:76" ht="21" x14ac:dyDescent="0.25">
      <c r="BH401" s="200">
        <v>46</v>
      </c>
      <c r="BI401" s="217">
        <v>12</v>
      </c>
      <c r="BJ401" s="61">
        <v>10</v>
      </c>
      <c r="BK401" s="125"/>
      <c r="BL401" s="125"/>
      <c r="BM401" s="132" t="s">
        <v>193</v>
      </c>
      <c r="BN401" s="129">
        <v>336</v>
      </c>
      <c r="BO401" s="129">
        <v>358</v>
      </c>
      <c r="BP401" s="129">
        <v>172</v>
      </c>
      <c r="BQ401" s="129">
        <v>91</v>
      </c>
      <c r="BR401" s="129">
        <v>161</v>
      </c>
      <c r="BS401" s="129" t="s">
        <v>1115</v>
      </c>
      <c r="BT401" s="129" t="s">
        <v>1116</v>
      </c>
      <c r="BU401" s="129">
        <v>694</v>
      </c>
      <c r="BV401" s="129">
        <v>28</v>
      </c>
      <c r="BW401" s="129" t="s">
        <v>331</v>
      </c>
      <c r="BX401" s="201" t="s">
        <v>331</v>
      </c>
    </row>
    <row r="402" spans="60:76" ht="21" x14ac:dyDescent="0.25">
      <c r="BH402" s="200">
        <v>46</v>
      </c>
      <c r="BI402" s="217">
        <v>13</v>
      </c>
      <c r="BJ402" s="61">
        <v>5</v>
      </c>
      <c r="BK402" s="124" t="s">
        <v>217</v>
      </c>
      <c r="BL402" s="124"/>
      <c r="BM402" s="132" t="s">
        <v>71</v>
      </c>
      <c r="BN402" s="129">
        <v>168</v>
      </c>
      <c r="BO402" s="129">
        <v>186</v>
      </c>
      <c r="BP402" s="129">
        <v>81</v>
      </c>
      <c r="BQ402" s="129">
        <v>252</v>
      </c>
      <c r="BR402" s="129">
        <v>159</v>
      </c>
      <c r="BS402" s="129" t="s">
        <v>1117</v>
      </c>
      <c r="BT402" s="129" t="s">
        <v>1118</v>
      </c>
      <c r="BU402" s="129">
        <v>354</v>
      </c>
      <c r="BV402" s="129">
        <v>30</v>
      </c>
      <c r="BW402" s="129" t="s">
        <v>331</v>
      </c>
      <c r="BX402" s="201" t="s">
        <v>331</v>
      </c>
    </row>
    <row r="403" spans="60:76" ht="21" x14ac:dyDescent="0.25">
      <c r="BH403" s="200">
        <v>46</v>
      </c>
      <c r="BI403" s="217">
        <v>14</v>
      </c>
      <c r="BJ403" s="61">
        <v>3</v>
      </c>
      <c r="BK403" s="125"/>
      <c r="BL403" s="125"/>
      <c r="BM403" s="132" t="s">
        <v>73</v>
      </c>
      <c r="BN403" s="129">
        <v>88</v>
      </c>
      <c r="BO403" s="129">
        <v>105</v>
      </c>
      <c r="BP403" s="129">
        <v>333</v>
      </c>
      <c r="BQ403" s="129">
        <v>93</v>
      </c>
      <c r="BR403" s="129">
        <v>114</v>
      </c>
      <c r="BS403" s="129" t="s">
        <v>1119</v>
      </c>
      <c r="BT403" s="129" t="s">
        <v>1120</v>
      </c>
      <c r="BU403" s="129">
        <v>193</v>
      </c>
      <c r="BV403" s="129">
        <v>22</v>
      </c>
      <c r="BW403" s="129">
        <v>105</v>
      </c>
      <c r="BX403" s="201" t="s">
        <v>331</v>
      </c>
    </row>
    <row r="404" spans="60:76" ht="21" x14ac:dyDescent="0.25">
      <c r="BH404" s="200">
        <v>46</v>
      </c>
      <c r="BI404" s="217">
        <v>15</v>
      </c>
      <c r="BJ404" s="61">
        <v>15</v>
      </c>
      <c r="BK404" s="125"/>
      <c r="BL404" s="125"/>
      <c r="BM404" s="132" t="s">
        <v>194</v>
      </c>
      <c r="BN404" s="129">
        <v>408</v>
      </c>
      <c r="BO404" s="129">
        <v>438</v>
      </c>
      <c r="BP404" s="129">
        <v>240</v>
      </c>
      <c r="BQ404" s="129">
        <v>207</v>
      </c>
      <c r="BR404" s="129">
        <v>157</v>
      </c>
      <c r="BS404" s="129" t="s">
        <v>1121</v>
      </c>
      <c r="BT404" s="129" t="s">
        <v>1122</v>
      </c>
      <c r="BU404" s="129">
        <v>846</v>
      </c>
      <c r="BV404" s="129">
        <v>27</v>
      </c>
      <c r="BW404" s="129" t="s">
        <v>331</v>
      </c>
      <c r="BX404" s="201" t="s">
        <v>331</v>
      </c>
    </row>
    <row r="405" spans="60:76" ht="21" x14ac:dyDescent="0.25">
      <c r="BH405" s="200">
        <v>46</v>
      </c>
      <c r="BI405" s="217">
        <v>16</v>
      </c>
      <c r="BJ405" s="61">
        <v>6</v>
      </c>
      <c r="BK405" s="125"/>
      <c r="BL405" s="125"/>
      <c r="BM405" s="132" t="s">
        <v>195</v>
      </c>
      <c r="BN405" s="129">
        <v>176</v>
      </c>
      <c r="BO405" s="129">
        <v>198</v>
      </c>
      <c r="BP405" s="129">
        <v>33</v>
      </c>
      <c r="BQ405" s="129">
        <v>50</v>
      </c>
      <c r="BR405" s="129">
        <v>0</v>
      </c>
      <c r="BS405" s="129" t="s">
        <v>1123</v>
      </c>
      <c r="BT405" s="129" t="s">
        <v>1124</v>
      </c>
      <c r="BU405" s="129">
        <v>374</v>
      </c>
      <c r="BV405" s="129">
        <v>32</v>
      </c>
      <c r="BW405" s="129" t="s">
        <v>331</v>
      </c>
      <c r="BX405" s="201" t="s">
        <v>331</v>
      </c>
    </row>
    <row r="406" spans="60:76" ht="21" x14ac:dyDescent="0.25">
      <c r="BH406" s="200">
        <v>46</v>
      </c>
      <c r="BI406" s="217">
        <v>17</v>
      </c>
      <c r="BJ406" s="61">
        <v>6</v>
      </c>
      <c r="BK406" s="124" t="s">
        <v>217</v>
      </c>
      <c r="BL406" s="124"/>
      <c r="BM406" s="132" t="s">
        <v>112</v>
      </c>
      <c r="BN406" s="129">
        <v>208</v>
      </c>
      <c r="BO406" s="129">
        <v>231</v>
      </c>
      <c r="BP406" s="129">
        <v>83</v>
      </c>
      <c r="BQ406" s="129">
        <v>50</v>
      </c>
      <c r="BR406" s="129">
        <v>59</v>
      </c>
      <c r="BS406" s="129" t="s">
        <v>1125</v>
      </c>
      <c r="BT406" s="129" t="s">
        <v>1126</v>
      </c>
      <c r="BU406" s="129">
        <v>439</v>
      </c>
      <c r="BV406" s="129">
        <v>16</v>
      </c>
      <c r="BW406" s="129" t="s">
        <v>331</v>
      </c>
      <c r="BX406" s="201" t="s">
        <v>331</v>
      </c>
    </row>
    <row r="407" spans="60:76" ht="21" x14ac:dyDescent="0.25">
      <c r="BH407" s="200">
        <v>46</v>
      </c>
      <c r="BI407" s="217">
        <v>18</v>
      </c>
      <c r="BJ407" s="61">
        <v>8</v>
      </c>
      <c r="BK407" s="125"/>
      <c r="BL407" s="125"/>
      <c r="BM407" s="132" t="s">
        <v>196</v>
      </c>
      <c r="BN407" s="129">
        <v>288</v>
      </c>
      <c r="BO407" s="129">
        <v>314</v>
      </c>
      <c r="BP407" s="129">
        <v>33</v>
      </c>
      <c r="BQ407" s="129">
        <v>109</v>
      </c>
      <c r="BR407" s="129">
        <v>38</v>
      </c>
      <c r="BS407" s="129" t="s">
        <v>1127</v>
      </c>
      <c r="BT407" s="129" t="s">
        <v>1128</v>
      </c>
      <c r="BU407" s="129">
        <v>602</v>
      </c>
      <c r="BV407" s="129">
        <v>26</v>
      </c>
      <c r="BW407" s="129" t="s">
        <v>331</v>
      </c>
      <c r="BX407" s="201" t="s">
        <v>331</v>
      </c>
    </row>
    <row r="408" spans="60:76" ht="21" x14ac:dyDescent="0.25">
      <c r="BH408" s="200">
        <v>46</v>
      </c>
      <c r="BI408" s="217">
        <v>19</v>
      </c>
      <c r="BJ408" s="61">
        <v>8</v>
      </c>
      <c r="BK408" s="125"/>
      <c r="BL408" s="125"/>
      <c r="BM408" s="132" t="s">
        <v>100</v>
      </c>
      <c r="BN408" s="129">
        <v>320</v>
      </c>
      <c r="BO408" s="129">
        <v>347</v>
      </c>
      <c r="BP408" s="129">
        <v>142</v>
      </c>
      <c r="BQ408" s="129">
        <v>71</v>
      </c>
      <c r="BR408" s="129">
        <v>30</v>
      </c>
      <c r="BS408" s="129" t="s">
        <v>1129</v>
      </c>
      <c r="BT408" s="129" t="s">
        <v>1130</v>
      </c>
      <c r="BU408" s="129">
        <v>667</v>
      </c>
      <c r="BV408" s="129">
        <v>19</v>
      </c>
      <c r="BW408" s="129" t="s">
        <v>331</v>
      </c>
      <c r="BX408" s="201">
        <v>347</v>
      </c>
    </row>
    <row r="409" spans="60:76" ht="21" x14ac:dyDescent="0.25">
      <c r="BH409" s="200">
        <v>46</v>
      </c>
      <c r="BI409" s="217">
        <v>20</v>
      </c>
      <c r="BJ409" s="61">
        <v>13</v>
      </c>
      <c r="BK409" s="125"/>
      <c r="BL409" s="125"/>
      <c r="BM409" s="132" t="s">
        <v>197</v>
      </c>
      <c r="BN409" s="129">
        <v>456</v>
      </c>
      <c r="BO409" s="129">
        <v>489</v>
      </c>
      <c r="BP409" s="129">
        <v>213</v>
      </c>
      <c r="BQ409" s="129">
        <v>41</v>
      </c>
      <c r="BR409" s="129">
        <v>34</v>
      </c>
      <c r="BS409" s="129" t="s">
        <v>1131</v>
      </c>
      <c r="BT409" s="129" t="s">
        <v>1132</v>
      </c>
      <c r="BU409" s="129">
        <v>945</v>
      </c>
      <c r="BV409" s="129">
        <v>36</v>
      </c>
      <c r="BW409" s="129" t="s">
        <v>331</v>
      </c>
      <c r="BX409" s="201" t="s">
        <v>331</v>
      </c>
    </row>
    <row r="410" spans="60:76" ht="21" x14ac:dyDescent="0.25">
      <c r="BH410" s="200">
        <v>46</v>
      </c>
      <c r="BI410" s="217">
        <v>21</v>
      </c>
      <c r="BJ410" s="61">
        <v>7</v>
      </c>
      <c r="BK410" s="124" t="s">
        <v>217</v>
      </c>
      <c r="BL410" s="124"/>
      <c r="BM410" s="132" t="s">
        <v>198</v>
      </c>
      <c r="BN410" s="129">
        <v>248</v>
      </c>
      <c r="BO410" s="129">
        <v>276</v>
      </c>
      <c r="BP410" s="129">
        <v>172</v>
      </c>
      <c r="BQ410" s="129">
        <v>7</v>
      </c>
      <c r="BR410" s="129">
        <v>66</v>
      </c>
      <c r="BS410" s="129" t="s">
        <v>1133</v>
      </c>
      <c r="BT410" s="129" t="s">
        <v>1134</v>
      </c>
      <c r="BU410" s="129">
        <v>524</v>
      </c>
      <c r="BV410" s="129">
        <v>29</v>
      </c>
      <c r="BW410" s="129">
        <v>276</v>
      </c>
      <c r="BX410" s="201" t="s">
        <v>331</v>
      </c>
    </row>
    <row r="411" spans="60:76" ht="21" x14ac:dyDescent="0.25">
      <c r="BH411" s="200">
        <v>46</v>
      </c>
      <c r="BI411" s="217">
        <v>22</v>
      </c>
      <c r="BJ411" s="61">
        <v>2</v>
      </c>
      <c r="BK411" s="125"/>
      <c r="BL411" s="125"/>
      <c r="BM411" s="132" t="s">
        <v>60</v>
      </c>
      <c r="BN411" s="129">
        <v>80</v>
      </c>
      <c r="BO411" s="129">
        <v>104</v>
      </c>
      <c r="BP411" s="129">
        <v>165</v>
      </c>
      <c r="BQ411" s="129">
        <v>73</v>
      </c>
      <c r="BR411" s="129">
        <v>21</v>
      </c>
      <c r="BS411" s="129" t="s">
        <v>1135</v>
      </c>
      <c r="BT411" s="129" t="s">
        <v>1136</v>
      </c>
      <c r="BU411" s="129">
        <v>184</v>
      </c>
      <c r="BV411" s="129">
        <v>13</v>
      </c>
      <c r="BW411" s="129" t="s">
        <v>331</v>
      </c>
      <c r="BX411" s="201" t="s">
        <v>331</v>
      </c>
    </row>
    <row r="412" spans="60:76" ht="21" x14ac:dyDescent="0.25">
      <c r="BH412" s="200">
        <v>46</v>
      </c>
      <c r="BI412" s="217">
        <v>23</v>
      </c>
      <c r="BJ412" s="61">
        <v>6</v>
      </c>
      <c r="BK412" s="124" t="s">
        <v>217</v>
      </c>
      <c r="BL412" s="124"/>
      <c r="BM412" s="132" t="s">
        <v>66</v>
      </c>
      <c r="BN412" s="129">
        <v>240</v>
      </c>
      <c r="BO412" s="129">
        <v>269</v>
      </c>
      <c r="BP412" s="129">
        <v>92</v>
      </c>
      <c r="BQ412" s="129">
        <v>52</v>
      </c>
      <c r="BR412" s="129">
        <v>287</v>
      </c>
      <c r="BS412" s="129" t="s">
        <v>1073</v>
      </c>
      <c r="BT412" s="129" t="s">
        <v>1074</v>
      </c>
      <c r="BU412" s="129">
        <v>509</v>
      </c>
      <c r="BV412" s="129">
        <v>23</v>
      </c>
      <c r="BW412" s="129" t="s">
        <v>331</v>
      </c>
      <c r="BX412" s="201" t="s">
        <v>331</v>
      </c>
    </row>
    <row r="413" spans="60:76" ht="21" x14ac:dyDescent="0.25">
      <c r="BH413" s="200">
        <v>46</v>
      </c>
      <c r="BI413" s="217">
        <v>24</v>
      </c>
      <c r="BJ413" s="61">
        <v>9</v>
      </c>
      <c r="BK413" s="125"/>
      <c r="BL413" s="125"/>
      <c r="BM413" s="132" t="s">
        <v>199</v>
      </c>
      <c r="BN413" s="129">
        <v>328</v>
      </c>
      <c r="BO413" s="129">
        <v>361</v>
      </c>
      <c r="BP413" s="129">
        <v>40</v>
      </c>
      <c r="BQ413" s="129">
        <v>339</v>
      </c>
      <c r="BR413" s="129">
        <v>218</v>
      </c>
      <c r="BS413" s="129" t="s">
        <v>1137</v>
      </c>
      <c r="BT413" s="129" t="s">
        <v>1138</v>
      </c>
      <c r="BU413" s="129">
        <v>689</v>
      </c>
      <c r="BV413" s="129">
        <v>23</v>
      </c>
      <c r="BW413" s="129" t="s">
        <v>331</v>
      </c>
      <c r="BX413" s="201" t="s">
        <v>331</v>
      </c>
    </row>
    <row r="414" spans="60:76" ht="21" x14ac:dyDescent="0.25">
      <c r="BH414" s="200">
        <v>46</v>
      </c>
      <c r="BI414" s="217">
        <v>25</v>
      </c>
      <c r="BJ414" s="61">
        <v>8</v>
      </c>
      <c r="BK414" s="125"/>
      <c r="BL414" s="125"/>
      <c r="BM414" s="132" t="s">
        <v>81</v>
      </c>
      <c r="BN414" s="129">
        <v>288</v>
      </c>
      <c r="BO414" s="129">
        <v>321</v>
      </c>
      <c r="BP414" s="129">
        <v>379</v>
      </c>
      <c r="BQ414" s="129">
        <v>121</v>
      </c>
      <c r="BR414" s="129">
        <v>346</v>
      </c>
      <c r="BS414" s="129" t="s">
        <v>1139</v>
      </c>
      <c r="BT414" s="129" t="s">
        <v>1140</v>
      </c>
      <c r="BU414" s="129">
        <v>609</v>
      </c>
      <c r="BV414" s="129">
        <v>24</v>
      </c>
      <c r="BW414" s="129" t="s">
        <v>331</v>
      </c>
      <c r="BX414" s="201" t="s">
        <v>331</v>
      </c>
    </row>
    <row r="415" spans="60:76" ht="21.75" customHeight="1" x14ac:dyDescent="0.25">
      <c r="BH415" s="200">
        <v>46</v>
      </c>
      <c r="BI415" s="217">
        <v>26</v>
      </c>
      <c r="BJ415" s="61">
        <v>18</v>
      </c>
      <c r="BK415" s="124" t="s">
        <v>217</v>
      </c>
      <c r="BL415" s="124"/>
      <c r="BM415" s="132" t="s">
        <v>200</v>
      </c>
      <c r="BN415" s="129">
        <v>656</v>
      </c>
      <c r="BO415" s="129">
        <v>700</v>
      </c>
      <c r="BP415" s="129">
        <v>500</v>
      </c>
      <c r="BQ415" s="129">
        <v>467</v>
      </c>
      <c r="BR415" s="129">
        <v>408</v>
      </c>
      <c r="BS415" s="129" t="s">
        <v>1141</v>
      </c>
      <c r="BT415" s="129" t="s">
        <v>1142</v>
      </c>
      <c r="BU415" s="129">
        <v>1356</v>
      </c>
      <c r="BV415" s="129">
        <v>24</v>
      </c>
      <c r="BW415" s="129" t="s">
        <v>331</v>
      </c>
      <c r="BX415" s="201" t="s">
        <v>331</v>
      </c>
    </row>
    <row r="416" spans="60:76" ht="21" x14ac:dyDescent="0.25">
      <c r="BH416" s="200">
        <v>46</v>
      </c>
      <c r="BI416" s="217">
        <v>27</v>
      </c>
      <c r="BJ416" s="61">
        <v>5</v>
      </c>
      <c r="BK416" s="125"/>
      <c r="BL416" s="125"/>
      <c r="BM416" s="132" t="s">
        <v>172</v>
      </c>
      <c r="BN416" s="129">
        <v>168</v>
      </c>
      <c r="BO416" s="129">
        <v>200</v>
      </c>
      <c r="BP416" s="129">
        <v>33</v>
      </c>
      <c r="BQ416" s="129">
        <v>59</v>
      </c>
      <c r="BR416" s="129">
        <v>9</v>
      </c>
      <c r="BS416" s="129" t="s">
        <v>1143</v>
      </c>
      <c r="BT416" s="129" t="s">
        <v>1144</v>
      </c>
      <c r="BU416" s="129">
        <v>368</v>
      </c>
      <c r="BV416" s="129">
        <v>17</v>
      </c>
      <c r="BW416" s="129" t="s">
        <v>331</v>
      </c>
      <c r="BX416" s="201" t="s">
        <v>331</v>
      </c>
    </row>
    <row r="417" spans="60:76" ht="21" x14ac:dyDescent="0.25">
      <c r="BH417" s="200">
        <v>46</v>
      </c>
      <c r="BI417" s="217">
        <v>28</v>
      </c>
      <c r="BJ417" s="61">
        <v>5</v>
      </c>
      <c r="BK417" s="124" t="s">
        <v>217</v>
      </c>
      <c r="BL417" s="124"/>
      <c r="BM417" s="132" t="s">
        <v>91</v>
      </c>
      <c r="BN417" s="129">
        <v>200</v>
      </c>
      <c r="BO417" s="129">
        <v>233</v>
      </c>
      <c r="BP417" s="129">
        <v>92</v>
      </c>
      <c r="BQ417" s="129">
        <v>50</v>
      </c>
      <c r="BR417" s="129">
        <v>16</v>
      </c>
      <c r="BS417" s="129" t="s">
        <v>1145</v>
      </c>
      <c r="BT417" s="129" t="s">
        <v>1146</v>
      </c>
      <c r="BU417" s="129">
        <v>433</v>
      </c>
      <c r="BV417" s="129">
        <v>10</v>
      </c>
      <c r="BW417" s="129">
        <v>233</v>
      </c>
      <c r="BX417" s="201" t="s">
        <v>331</v>
      </c>
    </row>
    <row r="418" spans="60:76" ht="21" x14ac:dyDescent="0.25">
      <c r="BH418" s="200">
        <v>46</v>
      </c>
      <c r="BI418" s="217">
        <v>29</v>
      </c>
      <c r="BJ418" s="61">
        <v>8</v>
      </c>
      <c r="BK418" s="125"/>
      <c r="BL418" s="125"/>
      <c r="BM418" s="132" t="s">
        <v>201</v>
      </c>
      <c r="BN418" s="129">
        <v>288</v>
      </c>
      <c r="BO418" s="129">
        <v>325</v>
      </c>
      <c r="BP418" s="129">
        <v>42</v>
      </c>
      <c r="BQ418" s="129">
        <v>34</v>
      </c>
      <c r="BR418" s="129">
        <v>121</v>
      </c>
      <c r="BS418" s="129" t="s">
        <v>1147</v>
      </c>
      <c r="BT418" s="129" t="s">
        <v>1148</v>
      </c>
      <c r="BU418" s="129">
        <v>613</v>
      </c>
      <c r="BV418" s="129">
        <v>28</v>
      </c>
      <c r="BW418" s="129" t="s">
        <v>331</v>
      </c>
      <c r="BX418" s="201" t="s">
        <v>331</v>
      </c>
    </row>
    <row r="419" spans="60:76" ht="21" x14ac:dyDescent="0.25">
      <c r="BH419" s="200">
        <v>46</v>
      </c>
      <c r="BI419" s="217">
        <v>30</v>
      </c>
      <c r="BJ419" s="61">
        <v>9</v>
      </c>
      <c r="BK419" s="125"/>
      <c r="BL419" s="125"/>
      <c r="BM419" s="132" t="s">
        <v>192</v>
      </c>
      <c r="BN419" s="129">
        <v>328</v>
      </c>
      <c r="BO419" s="129">
        <v>367</v>
      </c>
      <c r="BP419" s="129">
        <v>8</v>
      </c>
      <c r="BQ419" s="129">
        <v>155</v>
      </c>
      <c r="BR419" s="129">
        <v>2</v>
      </c>
      <c r="BS419" s="129" t="s">
        <v>1149</v>
      </c>
      <c r="BT419" s="129" t="s">
        <v>1150</v>
      </c>
      <c r="BU419" s="129">
        <v>695</v>
      </c>
      <c r="BV419" s="129">
        <v>29</v>
      </c>
      <c r="BW419" s="129" t="s">
        <v>331</v>
      </c>
      <c r="BX419" s="201" t="s">
        <v>331</v>
      </c>
    </row>
    <row r="420" spans="60:76" ht="21" x14ac:dyDescent="0.25">
      <c r="BH420" s="200">
        <v>46</v>
      </c>
      <c r="BI420" s="217">
        <v>31</v>
      </c>
      <c r="BJ420" s="61">
        <v>8</v>
      </c>
      <c r="BK420" s="124" t="s">
        <v>217</v>
      </c>
      <c r="BL420" s="124"/>
      <c r="BM420" s="132" t="s">
        <v>100</v>
      </c>
      <c r="BN420" s="129">
        <v>320</v>
      </c>
      <c r="BO420" s="129">
        <v>359</v>
      </c>
      <c r="BP420" s="129">
        <v>163</v>
      </c>
      <c r="BQ420" s="129">
        <v>153</v>
      </c>
      <c r="BR420" s="129">
        <v>123</v>
      </c>
      <c r="BS420" s="129" t="s">
        <v>1087</v>
      </c>
      <c r="BT420" s="129" t="s">
        <v>1088</v>
      </c>
      <c r="BU420" s="129">
        <v>679</v>
      </c>
      <c r="BV420" s="129">
        <v>22</v>
      </c>
      <c r="BW420" s="129" t="s">
        <v>331</v>
      </c>
      <c r="BX420" s="201" t="s">
        <v>331</v>
      </c>
    </row>
    <row r="421" spans="60:76" ht="21" x14ac:dyDescent="0.25">
      <c r="BH421" s="200">
        <v>46</v>
      </c>
      <c r="BI421" s="217">
        <v>32</v>
      </c>
      <c r="BJ421" s="61">
        <v>4</v>
      </c>
      <c r="BK421" s="124" t="s">
        <v>217</v>
      </c>
      <c r="BL421" s="124"/>
      <c r="BM421" s="132" t="s">
        <v>75</v>
      </c>
      <c r="BN421" s="129">
        <v>160</v>
      </c>
      <c r="BO421" s="129">
        <v>196</v>
      </c>
      <c r="BP421" s="129">
        <v>10</v>
      </c>
      <c r="BQ421" s="129">
        <v>30</v>
      </c>
      <c r="BR421" s="129">
        <v>209</v>
      </c>
      <c r="BS421" s="129" t="s">
        <v>1151</v>
      </c>
      <c r="BT421" s="129" t="s">
        <v>1152</v>
      </c>
      <c r="BU421" s="129">
        <v>356</v>
      </c>
      <c r="BV421" s="129">
        <v>23</v>
      </c>
      <c r="BW421" s="129" t="s">
        <v>331</v>
      </c>
      <c r="BX421" s="201" t="s">
        <v>331</v>
      </c>
    </row>
    <row r="422" spans="60:76" ht="21" x14ac:dyDescent="0.25">
      <c r="BH422" s="200">
        <v>46</v>
      </c>
      <c r="BI422" s="217">
        <v>33</v>
      </c>
      <c r="BJ422" s="61">
        <v>5</v>
      </c>
      <c r="BK422" s="124" t="s">
        <v>217</v>
      </c>
      <c r="BL422" s="124"/>
      <c r="BM422" s="132" t="s">
        <v>181</v>
      </c>
      <c r="BN422" s="129">
        <v>168</v>
      </c>
      <c r="BO422" s="129">
        <v>206</v>
      </c>
      <c r="BP422" s="129">
        <v>40</v>
      </c>
      <c r="BQ422" s="129">
        <v>239</v>
      </c>
      <c r="BR422" s="129"/>
      <c r="BS422" s="129" t="s">
        <v>1153</v>
      </c>
      <c r="BT422" s="129" t="s">
        <v>1154</v>
      </c>
      <c r="BU422" s="129">
        <v>374</v>
      </c>
      <c r="BV422" s="129">
        <v>23</v>
      </c>
      <c r="BW422" s="129" t="s">
        <v>331</v>
      </c>
      <c r="BX422" s="201" t="s">
        <v>331</v>
      </c>
    </row>
    <row r="423" spans="60:76" ht="21" x14ac:dyDescent="0.25">
      <c r="BH423" s="200">
        <v>46</v>
      </c>
      <c r="BI423" s="217">
        <v>34</v>
      </c>
      <c r="BJ423" s="61">
        <v>4</v>
      </c>
      <c r="BK423" s="125"/>
      <c r="BL423" s="125"/>
      <c r="BM423" s="132" t="s">
        <v>89</v>
      </c>
      <c r="BN423" s="129">
        <v>128</v>
      </c>
      <c r="BO423" s="129">
        <v>166</v>
      </c>
      <c r="BP423" s="129">
        <v>279</v>
      </c>
      <c r="BQ423" s="129"/>
      <c r="BR423" s="129"/>
      <c r="BS423" s="129" t="s">
        <v>1155</v>
      </c>
      <c r="BT423" s="129" t="s">
        <v>1156</v>
      </c>
      <c r="BU423" s="129">
        <v>294</v>
      </c>
      <c r="BV423" s="129">
        <v>24</v>
      </c>
      <c r="BW423" s="129" t="s">
        <v>331</v>
      </c>
      <c r="BX423" s="201" t="s">
        <v>331</v>
      </c>
    </row>
    <row r="424" spans="60:76" ht="21.75" thickBot="1" x14ac:dyDescent="0.3">
      <c r="BH424" s="204">
        <v>46</v>
      </c>
      <c r="BI424" s="218">
        <v>35</v>
      </c>
      <c r="BJ424" s="205">
        <v>10</v>
      </c>
      <c r="BK424" s="206"/>
      <c r="BL424" s="206"/>
      <c r="BM424" s="207" t="s">
        <v>83</v>
      </c>
      <c r="BN424" s="208">
        <v>400</v>
      </c>
      <c r="BO424" s="208">
        <v>445</v>
      </c>
      <c r="BP424" s="208"/>
      <c r="BQ424" s="208"/>
      <c r="BR424" s="208"/>
      <c r="BS424" s="208" t="s">
        <v>1157</v>
      </c>
      <c r="BT424" s="208" t="s">
        <v>1158</v>
      </c>
      <c r="BU424" s="208">
        <v>845</v>
      </c>
      <c r="BV424" s="208">
        <v>17</v>
      </c>
      <c r="BW424" s="208">
        <v>445</v>
      </c>
      <c r="BX424" s="209" t="s">
        <v>331</v>
      </c>
    </row>
    <row r="426" spans="60:76" x14ac:dyDescent="0.25">
      <c r="BO426" s="8"/>
      <c r="BP426" s="8"/>
      <c r="BQ426" s="8"/>
      <c r="BR426" s="8"/>
      <c r="BS426" s="8"/>
      <c r="BT426" s="8"/>
      <c r="BU426" s="8"/>
      <c r="BV426" s="8"/>
      <c r="BW426" s="8"/>
      <c r="BX426" s="8"/>
    </row>
    <row r="427" spans="60:76" x14ac:dyDescent="0.25">
      <c r="BH427" s="8"/>
      <c r="BI427" s="8"/>
      <c r="BJ427" s="8"/>
      <c r="BK427" s="8"/>
      <c r="BL427" s="8"/>
      <c r="BO427" s="8"/>
      <c r="BP427" s="8"/>
      <c r="BQ427" s="8"/>
      <c r="BR427" s="8"/>
      <c r="BS427" s="8"/>
      <c r="BT427" s="8"/>
      <c r="BU427" s="8"/>
      <c r="BV427" s="8"/>
      <c r="BW427" s="8"/>
      <c r="BX427" s="8"/>
    </row>
    <row r="428" spans="60:76" x14ac:dyDescent="0.25">
      <c r="BO428" s="8"/>
      <c r="BP428" s="8"/>
      <c r="BQ428" s="8"/>
      <c r="BR428" s="8"/>
      <c r="BS428" s="8"/>
      <c r="BT428" s="8"/>
      <c r="BU428" s="8"/>
      <c r="BV428" s="8"/>
      <c r="BW428" s="8"/>
      <c r="BX428" s="8"/>
    </row>
    <row r="429" spans="60:76" x14ac:dyDescent="0.25">
      <c r="BO429" s="8"/>
      <c r="BP429" s="8"/>
      <c r="BQ429" s="8"/>
      <c r="BR429" s="8"/>
      <c r="BS429" s="8"/>
      <c r="BT429" s="8"/>
      <c r="BU429" s="8"/>
      <c r="BV429" s="8"/>
      <c r="BW429" s="8"/>
      <c r="BX429" s="8"/>
    </row>
    <row r="430" spans="60:76" x14ac:dyDescent="0.25">
      <c r="BO430" s="8"/>
      <c r="BP430" s="8"/>
      <c r="BQ430" s="8"/>
      <c r="BR430" s="8"/>
      <c r="BS430" s="8"/>
      <c r="BT430" s="8"/>
      <c r="BU430" s="8"/>
      <c r="BV430" s="8"/>
      <c r="BW430" s="8"/>
      <c r="BX430" s="8"/>
    </row>
    <row r="431" spans="60:76" x14ac:dyDescent="0.25">
      <c r="BO431" s="8"/>
      <c r="BP431" s="8"/>
      <c r="BQ431" s="8"/>
      <c r="BR431" s="8"/>
      <c r="BS431" s="8"/>
      <c r="BT431" s="8"/>
      <c r="BU431" s="8"/>
      <c r="BV431" s="8"/>
    </row>
    <row r="432" spans="60:76" x14ac:dyDescent="0.25">
      <c r="BO432" s="8"/>
      <c r="BP432" s="8"/>
      <c r="BQ432" s="8"/>
      <c r="BR432" s="8"/>
      <c r="BS432" s="8"/>
      <c r="BT432" s="8"/>
      <c r="BU432" s="8"/>
      <c r="BV432" s="8"/>
    </row>
    <row r="433" spans="67:74" x14ac:dyDescent="0.25">
      <c r="BO433" s="8"/>
      <c r="BP433" s="8"/>
      <c r="BQ433" s="8"/>
      <c r="BR433" s="8"/>
      <c r="BS433" s="8"/>
      <c r="BT433" s="8"/>
      <c r="BU433" s="8"/>
      <c r="BV433" s="8"/>
    </row>
  </sheetData>
  <autoFilter ref="BH5:BX424" xr:uid="{73F68D28-0A3E-42D9-A22C-CC0D95E71678}"/>
  <mergeCells count="232">
    <mergeCell ref="BU2:BU4"/>
    <mergeCell ref="BV2:BV4"/>
    <mergeCell ref="K47:K48"/>
    <mergeCell ref="B35:K35"/>
    <mergeCell ref="AJ28:AK28"/>
    <mergeCell ref="K30:K31"/>
    <mergeCell ref="H31:J31"/>
    <mergeCell ref="B47:J47"/>
    <mergeCell ref="B48:J48"/>
    <mergeCell ref="M5:AB5"/>
    <mergeCell ref="K33:K34"/>
    <mergeCell ref="AK20:AM20"/>
    <mergeCell ref="BQ2:BQ4"/>
    <mergeCell ref="BP2:BP4"/>
    <mergeCell ref="BR2:BR4"/>
    <mergeCell ref="H22:J22"/>
    <mergeCell ref="AF25:AK26"/>
    <mergeCell ref="AF30:AK30"/>
    <mergeCell ref="AF31:AK31"/>
    <mergeCell ref="AF32:AK32"/>
    <mergeCell ref="AF29:AK29"/>
    <mergeCell ref="AF28:AG28"/>
    <mergeCell ref="AH28:AI28"/>
    <mergeCell ref="M2:AB4"/>
    <mergeCell ref="AQ287:BF287"/>
    <mergeCell ref="B70:J70"/>
    <mergeCell ref="K70:K71"/>
    <mergeCell ref="B71:J71"/>
    <mergeCell ref="B78:E78"/>
    <mergeCell ref="AQ228:BF229"/>
    <mergeCell ref="AQ243:BF243"/>
    <mergeCell ref="AQ244:BF244"/>
    <mergeCell ref="AQ125:BF125"/>
    <mergeCell ref="AQ120:BF120"/>
    <mergeCell ref="AQ121:BF121"/>
    <mergeCell ref="AQ123:BF124"/>
    <mergeCell ref="AQ75:BF75"/>
    <mergeCell ref="AQ72:BF73"/>
    <mergeCell ref="AQ164:BF164"/>
    <mergeCell ref="AQ248:BF248"/>
    <mergeCell ref="AQ249:BF249"/>
    <mergeCell ref="AQ263:BF263"/>
    <mergeCell ref="AQ165:BF165"/>
    <mergeCell ref="AQ205:BF206"/>
    <mergeCell ref="AQ207:BF207"/>
    <mergeCell ref="AQ208:BF208"/>
    <mergeCell ref="AQ225:BF225"/>
    <mergeCell ref="AQ226:BF226"/>
    <mergeCell ref="F36:G36"/>
    <mergeCell ref="B43:E43"/>
    <mergeCell ref="AQ58:BF58"/>
    <mergeCell ref="AQ59:BF68"/>
    <mergeCell ref="M30:AB31"/>
    <mergeCell ref="M32:AB32"/>
    <mergeCell ref="M33:AB33"/>
    <mergeCell ref="M37:AB37"/>
    <mergeCell ref="M38:AB38"/>
    <mergeCell ref="AQ180:BF180"/>
    <mergeCell ref="AQ181:BF181"/>
    <mergeCell ref="AQ166:BF179"/>
    <mergeCell ref="AQ143:BF143"/>
    <mergeCell ref="AQ159:BF159"/>
    <mergeCell ref="B59:J59"/>
    <mergeCell ref="K59:K60"/>
    <mergeCell ref="B60:J60"/>
    <mergeCell ref="B37:K38"/>
    <mergeCell ref="B55:E55"/>
    <mergeCell ref="AQ138:BF138"/>
    <mergeCell ref="AQ70:BF70"/>
    <mergeCell ref="AQ108:BF108"/>
    <mergeCell ref="AQ160:BF160"/>
    <mergeCell ref="AQ49:BF49"/>
    <mergeCell ref="AQ50:BF50"/>
    <mergeCell ref="AQ51:BF51"/>
    <mergeCell ref="AQ140:BF141"/>
    <mergeCell ref="AQ142:BF142"/>
    <mergeCell ref="AQ144:BF158"/>
    <mergeCell ref="M45:AB50"/>
    <mergeCell ref="M51:AB51"/>
    <mergeCell ref="M52:AB52"/>
    <mergeCell ref="M34:AB36"/>
    <mergeCell ref="AD2:AL3"/>
    <mergeCell ref="AE22:AN22"/>
    <mergeCell ref="AI23:AJ23"/>
    <mergeCell ref="AF27:AG27"/>
    <mergeCell ref="AH27:AI27"/>
    <mergeCell ref="AJ27:AK27"/>
    <mergeCell ref="M28:AB28"/>
    <mergeCell ref="AN20:AN21"/>
    <mergeCell ref="AK19:AM19"/>
    <mergeCell ref="AK21:AM21"/>
    <mergeCell ref="AK18:AM18"/>
    <mergeCell ref="AF19:AI19"/>
    <mergeCell ref="A33:A34"/>
    <mergeCell ref="B33:B34"/>
    <mergeCell ref="C33:F34"/>
    <mergeCell ref="C26:F26"/>
    <mergeCell ref="H32:J32"/>
    <mergeCell ref="C32:F32"/>
    <mergeCell ref="C27:F27"/>
    <mergeCell ref="H30:J30"/>
    <mergeCell ref="A30:A31"/>
    <mergeCell ref="B30:B31"/>
    <mergeCell ref="C30:F31"/>
    <mergeCell ref="H33:J33"/>
    <mergeCell ref="H34:J34"/>
    <mergeCell ref="C28:F28"/>
    <mergeCell ref="C29:F29"/>
    <mergeCell ref="H28:J28"/>
    <mergeCell ref="H29:J29"/>
    <mergeCell ref="H26:J26"/>
    <mergeCell ref="H27:J27"/>
    <mergeCell ref="K24:K25"/>
    <mergeCell ref="AQ266:BF269"/>
    <mergeCell ref="AQ250:BF262"/>
    <mergeCell ref="AQ230:BF230"/>
    <mergeCell ref="AQ231:BF231"/>
    <mergeCell ref="AQ246:BF247"/>
    <mergeCell ref="AQ241:BF242"/>
    <mergeCell ref="AQ234:BF234"/>
    <mergeCell ref="AQ235:BF235"/>
    <mergeCell ref="AQ232:BF233"/>
    <mergeCell ref="AQ237:BF238"/>
    <mergeCell ref="AQ239:BF239"/>
    <mergeCell ref="AQ240:BF240"/>
    <mergeCell ref="AQ209:BF224"/>
    <mergeCell ref="AQ183:BF184"/>
    <mergeCell ref="AQ185:BF185"/>
    <mergeCell ref="AQ186:BF186"/>
    <mergeCell ref="AQ202:BF202"/>
    <mergeCell ref="AQ162:BF163"/>
    <mergeCell ref="AQ203:BF203"/>
    <mergeCell ref="AQ187:BF201"/>
    <mergeCell ref="M41:AB42"/>
    <mergeCell ref="M43:AB43"/>
    <mergeCell ref="M44:AB44"/>
    <mergeCell ref="AQ281:BF281"/>
    <mergeCell ref="AQ282:BF285"/>
    <mergeCell ref="AQ286:BF286"/>
    <mergeCell ref="AQ280:BF280"/>
    <mergeCell ref="AQ277:BF279"/>
    <mergeCell ref="AQ7:BF26"/>
    <mergeCell ref="M7:AB26"/>
    <mergeCell ref="M6:AB6"/>
    <mergeCell ref="M27:AB27"/>
    <mergeCell ref="AD4:AD12"/>
    <mergeCell ref="AE12:AF12"/>
    <mergeCell ref="AD16:AN16"/>
    <mergeCell ref="AF17:AI17"/>
    <mergeCell ref="AK17:AM17"/>
    <mergeCell ref="AF18:AI18"/>
    <mergeCell ref="AQ272:BF273"/>
    <mergeCell ref="AQ270:BF270"/>
    <mergeCell ref="AQ271:BF271"/>
    <mergeCell ref="AQ274:BF274"/>
    <mergeCell ref="AD20:AD21"/>
    <mergeCell ref="AE20:AE21"/>
    <mergeCell ref="AF20:AI21"/>
    <mergeCell ref="AQ275:BF275"/>
    <mergeCell ref="AQ264:BF264"/>
    <mergeCell ref="A16:K16"/>
    <mergeCell ref="H17:J17"/>
    <mergeCell ref="C17:F17"/>
    <mergeCell ref="J19:J20"/>
    <mergeCell ref="C22:F22"/>
    <mergeCell ref="B12:C12"/>
    <mergeCell ref="H18:J18"/>
    <mergeCell ref="C18:F18"/>
    <mergeCell ref="C23:F23"/>
    <mergeCell ref="H23:J23"/>
    <mergeCell ref="A62:A66"/>
    <mergeCell ref="A73:A78"/>
    <mergeCell ref="AQ126:BF126"/>
    <mergeCell ref="AQ74:BF74"/>
    <mergeCell ref="AQ127:BF136"/>
    <mergeCell ref="AQ137:BF137"/>
    <mergeCell ref="B85:K85"/>
    <mergeCell ref="B82:J82"/>
    <mergeCell ref="K82:K83"/>
    <mergeCell ref="B83:J83"/>
    <mergeCell ref="AQ89:BF90"/>
    <mergeCell ref="AQ91:BF91"/>
    <mergeCell ref="AQ92:BF92"/>
    <mergeCell ref="AQ93:BF102"/>
    <mergeCell ref="AQ103:BF103"/>
    <mergeCell ref="AQ104:BF104"/>
    <mergeCell ref="AQ109:BF109"/>
    <mergeCell ref="AQ110:BF119"/>
    <mergeCell ref="AQ106:BF107"/>
    <mergeCell ref="AQ69:BF69"/>
    <mergeCell ref="B66:E66"/>
    <mergeCell ref="BW2:BW4"/>
    <mergeCell ref="BX2:BX4"/>
    <mergeCell ref="BS2:BS4"/>
    <mergeCell ref="BT2:BT4"/>
    <mergeCell ref="BN2:BN4"/>
    <mergeCell ref="BH2:BM4"/>
    <mergeCell ref="A39:A43"/>
    <mergeCell ref="A50:A55"/>
    <mergeCell ref="AQ52:BF52"/>
    <mergeCell ref="AQ53:BF53"/>
    <mergeCell ref="A2:K3"/>
    <mergeCell ref="A19:A20"/>
    <mergeCell ref="C20:I20"/>
    <mergeCell ref="C19:I19"/>
    <mergeCell ref="A24:A25"/>
    <mergeCell ref="H24:J24"/>
    <mergeCell ref="H25:J25"/>
    <mergeCell ref="AQ6:BF6"/>
    <mergeCell ref="K19:K20"/>
    <mergeCell ref="B19:B20"/>
    <mergeCell ref="C21:J21"/>
    <mergeCell ref="A4:A12"/>
    <mergeCell ref="C24:F25"/>
    <mergeCell ref="B24:B25"/>
    <mergeCell ref="BO2:BO4"/>
    <mergeCell ref="AQ86:BF86"/>
    <mergeCell ref="AQ87:BF87"/>
    <mergeCell ref="AQ76:BF85"/>
    <mergeCell ref="AQ55:BF56"/>
    <mergeCell ref="AQ57:BF57"/>
    <mergeCell ref="AQ43:BF43"/>
    <mergeCell ref="AQ35:BF41"/>
    <mergeCell ref="AQ30:BF32"/>
    <mergeCell ref="AQ33:BF33"/>
    <mergeCell ref="AQ34:BF34"/>
    <mergeCell ref="AQ42:BF42"/>
    <mergeCell ref="AQ27:BF27"/>
    <mergeCell ref="AQ28:BF28"/>
    <mergeCell ref="AQ46:BF48"/>
    <mergeCell ref="AQ5:BF5"/>
    <mergeCell ref="AQ2:BF4"/>
  </mergeCells>
  <phoneticPr fontId="50" type="noConversion"/>
  <conditionalFormatting sqref="BK6:BK424">
    <cfRule type="cellIs" dxfId="45" priority="88" operator="notEqual">
      <formula>""</formula>
    </cfRule>
  </conditionalFormatting>
  <conditionalFormatting sqref="BL6:BL424">
    <cfRule type="cellIs" dxfId="44" priority="87" operator="notEqual">
      <formula>""</formula>
    </cfRule>
  </conditionalFormatting>
  <conditionalFormatting sqref="G27:G29 G33:G34">
    <cfRule type="expression" dxfId="43" priority="84">
      <formula>$L27="0"</formula>
    </cfRule>
  </conditionalFormatting>
  <conditionalFormatting sqref="G22">
    <cfRule type="expression" dxfId="42" priority="81">
      <formula>$L22="0"</formula>
    </cfRule>
  </conditionalFormatting>
  <conditionalFormatting sqref="G25">
    <cfRule type="expression" dxfId="41" priority="80">
      <formula>OR($L25="0",$L25="2",$L25="7")</formula>
    </cfRule>
  </conditionalFormatting>
  <conditionalFormatting sqref="G24">
    <cfRule type="expression" dxfId="40" priority="79">
      <formula>$L24="0"</formula>
    </cfRule>
  </conditionalFormatting>
  <conditionalFormatting sqref="G32">
    <cfRule type="expression" dxfId="39" priority="78">
      <formula>$L32="0"</formula>
    </cfRule>
  </conditionalFormatting>
  <conditionalFormatting sqref="G23">
    <cfRule type="expression" dxfId="38" priority="77">
      <formula>$L23="0"</formula>
    </cfRule>
  </conditionalFormatting>
  <conditionalFormatting sqref="G26">
    <cfRule type="expression" dxfId="37" priority="76">
      <formula>$L26="0"</formula>
    </cfRule>
  </conditionalFormatting>
  <conditionalFormatting sqref="G18">
    <cfRule type="expression" dxfId="36" priority="74">
      <formula>$L18="0"</formula>
    </cfRule>
  </conditionalFormatting>
  <conditionalFormatting sqref="A18 A27:A29 K27:K29">
    <cfRule type="expression" dxfId="35" priority="73">
      <formula>$L18="0"</formula>
    </cfRule>
  </conditionalFormatting>
  <conditionalFormatting sqref="A19">
    <cfRule type="expression" dxfId="34" priority="72">
      <formula>$L19="0"</formula>
    </cfRule>
  </conditionalFormatting>
  <conditionalFormatting sqref="A21">
    <cfRule type="expression" dxfId="33" priority="71">
      <formula>AND($F$44=19,$F$56=19,$F$67=19,$F$79=19)</formula>
    </cfRule>
  </conditionalFormatting>
  <conditionalFormatting sqref="A22">
    <cfRule type="expression" dxfId="32" priority="70">
      <formula>$L22="0"</formula>
    </cfRule>
  </conditionalFormatting>
  <conditionalFormatting sqref="A23">
    <cfRule type="expression" dxfId="31" priority="69">
      <formula>$L23="0"</formula>
    </cfRule>
  </conditionalFormatting>
  <conditionalFormatting sqref="A24">
    <cfRule type="expression" dxfId="30" priority="68">
      <formula>AND($L24="0",OR($L25="0",$L25="2",$L25="7"))</formula>
    </cfRule>
  </conditionalFormatting>
  <conditionalFormatting sqref="A26">
    <cfRule type="expression" dxfId="29" priority="67">
      <formula>$L26="0"</formula>
    </cfRule>
  </conditionalFormatting>
  <conditionalFormatting sqref="A32">
    <cfRule type="expression" dxfId="28" priority="65">
      <formula>$L32="0"</formula>
    </cfRule>
  </conditionalFormatting>
  <conditionalFormatting sqref="K18">
    <cfRule type="expression" dxfId="27" priority="63">
      <formula>$L18="0"</formula>
    </cfRule>
  </conditionalFormatting>
  <conditionalFormatting sqref="K19">
    <cfRule type="expression" dxfId="26" priority="62">
      <formula>$L19="0"</formula>
    </cfRule>
  </conditionalFormatting>
  <conditionalFormatting sqref="K21">
    <cfRule type="expression" dxfId="25" priority="61">
      <formula>AND($F$44=19,$F$56=19,$F$67=19,$F$79=19)</formula>
    </cfRule>
  </conditionalFormatting>
  <conditionalFormatting sqref="K22">
    <cfRule type="expression" dxfId="24" priority="60">
      <formula>$L22="0"</formula>
    </cfRule>
  </conditionalFormatting>
  <conditionalFormatting sqref="K23">
    <cfRule type="expression" dxfId="23" priority="59">
      <formula>$L23="0"</formula>
    </cfRule>
  </conditionalFormatting>
  <conditionalFormatting sqref="K24">
    <cfRule type="expression" dxfId="22" priority="58">
      <formula>AND($L24="0",OR($L25="0",$L25="2",$L25="7"))</formula>
    </cfRule>
  </conditionalFormatting>
  <conditionalFormatting sqref="K26">
    <cfRule type="expression" dxfId="21" priority="57">
      <formula>$L26="0"</formula>
    </cfRule>
  </conditionalFormatting>
  <conditionalFormatting sqref="K32">
    <cfRule type="expression" dxfId="20" priority="55">
      <formula>$L32="0"</formula>
    </cfRule>
  </conditionalFormatting>
  <conditionalFormatting sqref="B47:K48">
    <cfRule type="expression" dxfId="19" priority="53">
      <formula>$F$44=19</formula>
    </cfRule>
  </conditionalFormatting>
  <conditionalFormatting sqref="B59:K60">
    <cfRule type="expression" dxfId="18" priority="52">
      <formula>$F$56=19</formula>
    </cfRule>
  </conditionalFormatting>
  <conditionalFormatting sqref="B70:K71">
    <cfRule type="expression" dxfId="17" priority="51">
      <formula>$F$67=19</formula>
    </cfRule>
  </conditionalFormatting>
  <conditionalFormatting sqref="B82:K83">
    <cfRule type="expression" dxfId="16" priority="50">
      <formula>$F$79=19</formula>
    </cfRule>
  </conditionalFormatting>
  <conditionalFormatting sqref="G31">
    <cfRule type="expression" dxfId="15" priority="40">
      <formula>OR($L31="0",$L31="2",$L31="7")</formula>
    </cfRule>
  </conditionalFormatting>
  <conditionalFormatting sqref="G30">
    <cfRule type="expression" dxfId="14" priority="39">
      <formula>$L30="0"</formula>
    </cfRule>
  </conditionalFormatting>
  <conditionalFormatting sqref="A30">
    <cfRule type="expression" dxfId="13" priority="38">
      <formula>AND($L30="0",OR($L31="0",$L31="2",$L31="7"))</formula>
    </cfRule>
  </conditionalFormatting>
  <conditionalFormatting sqref="K30">
    <cfRule type="expression" dxfId="12" priority="37">
      <formula>AND($L30="0",OR($L31="0",$L31="2",$L31="7"))</formula>
    </cfRule>
  </conditionalFormatting>
  <conditionalFormatting sqref="AJ19">
    <cfRule type="expression" dxfId="11" priority="34">
      <formula>$L22="0"</formula>
    </cfRule>
  </conditionalFormatting>
  <conditionalFormatting sqref="AJ21">
    <cfRule type="expression" dxfId="10" priority="33">
      <formula>OR($L25="0",$L25="2",$L25="7")</formula>
    </cfRule>
  </conditionalFormatting>
  <conditionalFormatting sqref="AJ20">
    <cfRule type="expression" dxfId="9" priority="32">
      <formula>$L24="0"</formula>
    </cfRule>
  </conditionalFormatting>
  <conditionalFormatting sqref="AJ18">
    <cfRule type="expression" dxfId="8" priority="28">
      <formula>$L18="0"</formula>
    </cfRule>
  </conditionalFormatting>
  <conditionalFormatting sqref="AD18">
    <cfRule type="expression" dxfId="7" priority="27">
      <formula>$L18="0"</formula>
    </cfRule>
  </conditionalFormatting>
  <conditionalFormatting sqref="AD19">
    <cfRule type="expression" dxfId="6" priority="24">
      <formula>$L22="0"</formula>
    </cfRule>
  </conditionalFormatting>
  <conditionalFormatting sqref="AD20">
    <cfRule type="expression" dxfId="5" priority="22">
      <formula>AND($L24="0",OR($L25="0",$L25="2",$L25="7"))</formula>
    </cfRule>
  </conditionalFormatting>
  <conditionalFormatting sqref="AN18">
    <cfRule type="expression" dxfId="4" priority="18">
      <formula>$L18="0"</formula>
    </cfRule>
  </conditionalFormatting>
  <conditionalFormatting sqref="AN19">
    <cfRule type="expression" dxfId="3" priority="15">
      <formula>$L22="0"</formula>
    </cfRule>
  </conditionalFormatting>
  <conditionalFormatting sqref="AN20">
    <cfRule type="expression" dxfId="2" priority="13">
      <formula>AND($L24="0",OR($L25="0",$L25="2",$L25="7"))</formula>
    </cfRule>
  </conditionalFormatting>
  <conditionalFormatting sqref="A33 K33">
    <cfRule type="expression" dxfId="1" priority="90">
      <formula>AND($L33="0",$L34="0")</formula>
    </cfRule>
  </conditionalFormatting>
  <conditionalFormatting sqref="BO6:BO424">
    <cfRule type="expression" dxfId="0" priority="1">
      <formula>$BK6&lt;&gt;""</formula>
    </cfRule>
  </conditionalFormatting>
  <pageMargins left="0.7" right="0.7" top="0.75" bottom="0.75" header="0.3" footer="0.3"/>
  <pageSetup paperSize="9" orientation="portrait" r:id="rId1"/>
  <ignoredErrors>
    <ignoredError sqref="L18:L34" numberStoredAsText="1"/>
    <ignoredError sqref="K18:K34"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yfa2"/>
  <dimension ref="B2:O28"/>
  <sheetViews>
    <sheetView showGridLines="0" zoomScaleNormal="100" workbookViewId="0">
      <selection activeCell="F9" sqref="F9"/>
    </sheetView>
  </sheetViews>
  <sheetFormatPr defaultRowHeight="15" x14ac:dyDescent="0.25"/>
  <cols>
    <col min="1" max="1" width="2.7109375" customWidth="1"/>
    <col min="2" max="2" width="24.85546875" customWidth="1"/>
    <col min="3" max="3" width="11.42578125" customWidth="1"/>
    <col min="4" max="5" width="11" customWidth="1"/>
    <col min="6" max="6" width="10.85546875" customWidth="1"/>
    <col min="7" max="8" width="14.85546875" customWidth="1"/>
    <col min="9" max="9" width="0" hidden="1" customWidth="1"/>
    <col min="10" max="10" width="8.140625" bestFit="1" customWidth="1"/>
  </cols>
  <sheetData>
    <row r="2" spans="2:15" x14ac:dyDescent="0.25">
      <c r="B2" s="446"/>
      <c r="C2" s="446"/>
      <c r="D2" s="446"/>
      <c r="E2" s="446"/>
      <c r="F2" s="446"/>
      <c r="G2" s="446"/>
      <c r="H2" s="446"/>
      <c r="I2" s="446"/>
      <c r="J2" s="446"/>
      <c r="K2" s="446"/>
      <c r="L2" s="446"/>
      <c r="M2" s="446"/>
      <c r="N2" s="446"/>
      <c r="O2" s="446"/>
    </row>
    <row r="3" spans="2:15" ht="54.75" customHeight="1" thickBot="1" x14ac:dyDescent="0.3">
      <c r="B3" s="447"/>
      <c r="C3" s="447"/>
      <c r="D3" s="447"/>
      <c r="E3" s="447"/>
      <c r="F3" s="447"/>
      <c r="G3" s="447"/>
      <c r="H3" s="447"/>
      <c r="I3" s="447"/>
      <c r="J3" s="447"/>
      <c r="K3" s="447"/>
      <c r="L3" s="447"/>
      <c r="M3" s="447"/>
      <c r="N3" s="447"/>
      <c r="O3" s="447"/>
    </row>
    <row r="4" spans="2:15" ht="18.75" thickBot="1" x14ac:dyDescent="0.3">
      <c r="B4" s="6" t="s">
        <v>22</v>
      </c>
      <c r="C4" s="3" t="s">
        <v>0</v>
      </c>
      <c r="D4" s="2" t="s">
        <v>1</v>
      </c>
      <c r="E4" s="6" t="s">
        <v>2</v>
      </c>
      <c r="F4" s="2" t="s">
        <v>23</v>
      </c>
      <c r="G4" s="4" t="s">
        <v>24</v>
      </c>
      <c r="H4" s="5" t="s">
        <v>25</v>
      </c>
      <c r="I4" s="6" t="s">
        <v>4</v>
      </c>
      <c r="J4" s="3" t="s">
        <v>26</v>
      </c>
      <c r="K4" s="3" t="s">
        <v>27</v>
      </c>
      <c r="L4" s="3" t="s">
        <v>28</v>
      </c>
      <c r="M4" s="3" t="s">
        <v>29</v>
      </c>
      <c r="N4" s="3" t="s">
        <v>30</v>
      </c>
      <c r="O4" s="7" t="s">
        <v>23</v>
      </c>
    </row>
    <row r="5" spans="2:15" ht="23.25" x14ac:dyDescent="0.35">
      <c r="B5" s="27" t="s">
        <v>5</v>
      </c>
      <c r="C5" s="12" t="s">
        <v>6</v>
      </c>
      <c r="D5" s="37">
        <v>52</v>
      </c>
      <c r="E5" s="40">
        <v>101</v>
      </c>
      <c r="F5" s="43">
        <f t="shared" ref="F5:F11" si="0">D5+E5</f>
        <v>153</v>
      </c>
      <c r="G5" s="21">
        <f>MOD(F5,7)</f>
        <v>6</v>
      </c>
      <c r="H5" s="22">
        <f t="shared" ref="H5:H11" si="1">MOD(F5,19)</f>
        <v>1</v>
      </c>
      <c r="I5" s="14" t="str">
        <f t="shared" ref="I5:I11" si="2">D5&amp;E5</f>
        <v>52101</v>
      </c>
      <c r="J5" s="13">
        <f t="shared" ref="J5:J11" si="3">VALUE(MID($I5,1,1))</f>
        <v>5</v>
      </c>
      <c r="K5" s="13">
        <f t="shared" ref="K5:K11" si="4">VALUE(MID($I5,2,1))</f>
        <v>2</v>
      </c>
      <c r="L5" s="13">
        <f t="shared" ref="L5:L11" si="5">VALUE(MID($I5,3,1))</f>
        <v>1</v>
      </c>
      <c r="M5" s="13">
        <f t="shared" ref="M5:M11" si="6">VALUE(MID($I5,4,1))</f>
        <v>0</v>
      </c>
      <c r="N5" s="13">
        <f t="shared" ref="N5:N11" si="7">VALUE(MID($I5,5,1))</f>
        <v>1</v>
      </c>
      <c r="O5" s="31">
        <f>SUM(J5:N5)</f>
        <v>9</v>
      </c>
    </row>
    <row r="6" spans="2:15" ht="23.25" x14ac:dyDescent="0.35">
      <c r="B6" s="28" t="s">
        <v>7</v>
      </c>
      <c r="C6" s="15" t="s">
        <v>6</v>
      </c>
      <c r="D6" s="38">
        <v>35</v>
      </c>
      <c r="E6" s="41">
        <v>201</v>
      </c>
      <c r="F6" s="44">
        <f t="shared" si="0"/>
        <v>236</v>
      </c>
      <c r="G6" s="23">
        <f t="shared" ref="G6:G11" si="8">MOD(F6,7)</f>
        <v>5</v>
      </c>
      <c r="H6" s="24">
        <f t="shared" si="1"/>
        <v>8</v>
      </c>
      <c r="I6" s="17" t="str">
        <f t="shared" si="2"/>
        <v>35201</v>
      </c>
      <c r="J6" s="16">
        <f t="shared" si="3"/>
        <v>3</v>
      </c>
      <c r="K6" s="16">
        <f t="shared" si="4"/>
        <v>5</v>
      </c>
      <c r="L6" s="16">
        <f t="shared" si="5"/>
        <v>2</v>
      </c>
      <c r="M6" s="16">
        <f t="shared" si="6"/>
        <v>0</v>
      </c>
      <c r="N6" s="16">
        <f t="shared" si="7"/>
        <v>1</v>
      </c>
      <c r="O6" s="32">
        <f t="shared" ref="O6:O11" si="9">SUM(J6:N6)</f>
        <v>11</v>
      </c>
    </row>
    <row r="7" spans="2:15" ht="23.25" x14ac:dyDescent="0.35">
      <c r="B7" s="28" t="s">
        <v>8</v>
      </c>
      <c r="C7" s="15" t="s">
        <v>6</v>
      </c>
      <c r="D7" s="38">
        <v>24</v>
      </c>
      <c r="E7" s="41">
        <v>654</v>
      </c>
      <c r="F7" s="44">
        <f t="shared" si="0"/>
        <v>678</v>
      </c>
      <c r="G7" s="23">
        <f t="shared" si="8"/>
        <v>6</v>
      </c>
      <c r="H7" s="24">
        <f t="shared" si="1"/>
        <v>13</v>
      </c>
      <c r="I7" s="17" t="str">
        <f t="shared" si="2"/>
        <v>24654</v>
      </c>
      <c r="J7" s="16">
        <f t="shared" si="3"/>
        <v>2</v>
      </c>
      <c r="K7" s="16">
        <f t="shared" si="4"/>
        <v>4</v>
      </c>
      <c r="L7" s="16">
        <f t="shared" si="5"/>
        <v>6</v>
      </c>
      <c r="M7" s="16">
        <f t="shared" si="6"/>
        <v>5</v>
      </c>
      <c r="N7" s="16">
        <f t="shared" si="7"/>
        <v>4</v>
      </c>
      <c r="O7" s="32">
        <f t="shared" si="9"/>
        <v>21</v>
      </c>
    </row>
    <row r="8" spans="2:15" ht="23.25" x14ac:dyDescent="0.35">
      <c r="B8" s="28" t="s">
        <v>9</v>
      </c>
      <c r="C8" s="15" t="s">
        <v>6</v>
      </c>
      <c r="D8" s="38">
        <v>28</v>
      </c>
      <c r="E8" s="41">
        <v>236</v>
      </c>
      <c r="F8" s="44">
        <f t="shared" si="0"/>
        <v>264</v>
      </c>
      <c r="G8" s="23">
        <f t="shared" si="8"/>
        <v>5</v>
      </c>
      <c r="H8" s="24">
        <f t="shared" si="1"/>
        <v>17</v>
      </c>
      <c r="I8" s="17" t="str">
        <f t="shared" si="2"/>
        <v>28236</v>
      </c>
      <c r="J8" s="16">
        <f t="shared" si="3"/>
        <v>2</v>
      </c>
      <c r="K8" s="16">
        <f t="shared" si="4"/>
        <v>8</v>
      </c>
      <c r="L8" s="16">
        <f t="shared" si="5"/>
        <v>2</v>
      </c>
      <c r="M8" s="16">
        <f t="shared" si="6"/>
        <v>3</v>
      </c>
      <c r="N8" s="16">
        <f t="shared" si="7"/>
        <v>6</v>
      </c>
      <c r="O8" s="32">
        <f t="shared" si="9"/>
        <v>21</v>
      </c>
    </row>
    <row r="9" spans="2:15" ht="23.25" x14ac:dyDescent="0.35">
      <c r="B9" s="28" t="s">
        <v>10</v>
      </c>
      <c r="C9" s="15" t="s">
        <v>6</v>
      </c>
      <c r="D9" s="38">
        <v>63</v>
      </c>
      <c r="E9" s="41">
        <v>895</v>
      </c>
      <c r="F9" s="44">
        <f t="shared" si="0"/>
        <v>958</v>
      </c>
      <c r="G9" s="23">
        <f t="shared" si="8"/>
        <v>6</v>
      </c>
      <c r="H9" s="24">
        <f t="shared" si="1"/>
        <v>8</v>
      </c>
      <c r="I9" s="17" t="str">
        <f t="shared" si="2"/>
        <v>63895</v>
      </c>
      <c r="J9" s="16">
        <f t="shared" si="3"/>
        <v>6</v>
      </c>
      <c r="K9" s="16">
        <f t="shared" si="4"/>
        <v>3</v>
      </c>
      <c r="L9" s="16">
        <f t="shared" si="5"/>
        <v>8</v>
      </c>
      <c r="M9" s="16">
        <f t="shared" si="6"/>
        <v>9</v>
      </c>
      <c r="N9" s="16">
        <f t="shared" si="7"/>
        <v>5</v>
      </c>
      <c r="O9" s="32">
        <f t="shared" si="9"/>
        <v>31</v>
      </c>
    </row>
    <row r="10" spans="2:15" ht="23.25" x14ac:dyDescent="0.35">
      <c r="B10" s="28" t="s">
        <v>11</v>
      </c>
      <c r="C10" s="15" t="s">
        <v>6</v>
      </c>
      <c r="D10" s="38">
        <v>87</v>
      </c>
      <c r="E10" s="41">
        <v>451</v>
      </c>
      <c r="F10" s="44">
        <f t="shared" si="0"/>
        <v>538</v>
      </c>
      <c r="G10" s="23">
        <f t="shared" si="8"/>
        <v>6</v>
      </c>
      <c r="H10" s="24">
        <f t="shared" si="1"/>
        <v>6</v>
      </c>
      <c r="I10" s="17" t="str">
        <f t="shared" si="2"/>
        <v>87451</v>
      </c>
      <c r="J10" s="16">
        <f t="shared" si="3"/>
        <v>8</v>
      </c>
      <c r="K10" s="16">
        <f t="shared" si="4"/>
        <v>7</v>
      </c>
      <c r="L10" s="16">
        <f t="shared" si="5"/>
        <v>4</v>
      </c>
      <c r="M10" s="16">
        <f t="shared" si="6"/>
        <v>5</v>
      </c>
      <c r="N10" s="16">
        <f t="shared" si="7"/>
        <v>1</v>
      </c>
      <c r="O10" s="32">
        <f t="shared" si="9"/>
        <v>25</v>
      </c>
    </row>
    <row r="11" spans="2:15" ht="24" thickBot="1" x14ac:dyDescent="0.4">
      <c r="B11" s="29" t="s">
        <v>12</v>
      </c>
      <c r="C11" s="18" t="s">
        <v>6</v>
      </c>
      <c r="D11" s="39">
        <v>33</v>
      </c>
      <c r="E11" s="42">
        <v>653</v>
      </c>
      <c r="F11" s="45">
        <f t="shared" si="0"/>
        <v>686</v>
      </c>
      <c r="G11" s="25">
        <f t="shared" si="8"/>
        <v>0</v>
      </c>
      <c r="H11" s="26">
        <f t="shared" si="1"/>
        <v>2</v>
      </c>
      <c r="I11" s="20" t="str">
        <f t="shared" si="2"/>
        <v>33653</v>
      </c>
      <c r="J11" s="19">
        <f t="shared" si="3"/>
        <v>3</v>
      </c>
      <c r="K11" s="19">
        <f t="shared" si="4"/>
        <v>3</v>
      </c>
      <c r="L11" s="19">
        <f t="shared" si="5"/>
        <v>6</v>
      </c>
      <c r="M11" s="19">
        <f t="shared" si="6"/>
        <v>5</v>
      </c>
      <c r="N11" s="19">
        <f t="shared" si="7"/>
        <v>3</v>
      </c>
      <c r="O11" s="33">
        <f t="shared" si="9"/>
        <v>20</v>
      </c>
    </row>
    <row r="12" spans="2:15" ht="21.75" thickBot="1" x14ac:dyDescent="0.4">
      <c r="B12" s="448" t="s">
        <v>31</v>
      </c>
      <c r="C12" s="449"/>
      <c r="D12" s="449"/>
      <c r="E12" s="450"/>
      <c r="F12" s="34">
        <f>SUM(F5:F11)</f>
        <v>3513</v>
      </c>
      <c r="G12" s="35">
        <f>SUM(G5:G11)</f>
        <v>34</v>
      </c>
      <c r="H12" s="36">
        <f>SUM(H5:H11)</f>
        <v>55</v>
      </c>
      <c r="I12" s="10">
        <v>293855</v>
      </c>
      <c r="J12" s="30">
        <f>SUM(J5:J11)</f>
        <v>29</v>
      </c>
      <c r="K12" s="30">
        <f>SUM(K5:K11)</f>
        <v>32</v>
      </c>
      <c r="L12" s="30">
        <f>SUM(L5:L11)</f>
        <v>29</v>
      </c>
      <c r="M12" s="30">
        <f>SUM(M5:M11)</f>
        <v>27</v>
      </c>
      <c r="N12" s="30">
        <f>SUM(N5:N11)</f>
        <v>21</v>
      </c>
      <c r="O12" s="11">
        <f>SUM(J5:N11)</f>
        <v>138</v>
      </c>
    </row>
    <row r="13" spans="2:15" ht="27" thickBot="1" x14ac:dyDescent="0.45">
      <c r="F13" s="47">
        <f>F12/O12</f>
        <v>25.456521739130434</v>
      </c>
      <c r="G13" s="46"/>
      <c r="H13" s="46"/>
    </row>
    <row r="14" spans="2:15" ht="29.25" thickBot="1" x14ac:dyDescent="0.5">
      <c r="F14" s="11">
        <f>F12/19</f>
        <v>184.89473684210526</v>
      </c>
      <c r="G14" s="48">
        <f>G12/19</f>
        <v>1.7894736842105263</v>
      </c>
      <c r="H14" s="48">
        <f>H12/19</f>
        <v>2.8947368421052633</v>
      </c>
      <c r="I14" s="8"/>
    </row>
    <row r="18" spans="2:11" ht="23.25" x14ac:dyDescent="0.35">
      <c r="B18" s="453" t="s">
        <v>35</v>
      </c>
      <c r="C18" s="453"/>
      <c r="D18" s="453"/>
      <c r="E18" s="451" t="str">
        <f>CONCATENATE(F5," ",F6," ",F7," ",F8," ",F9," ",F10," ",F11)</f>
        <v>153 236 678 264 958 538 686</v>
      </c>
      <c r="F18" s="451"/>
      <c r="G18" s="451"/>
      <c r="H18" s="451"/>
      <c r="J18" s="54" t="s">
        <v>14</v>
      </c>
      <c r="K18" s="51" t="s">
        <v>37</v>
      </c>
    </row>
    <row r="19" spans="2:11" ht="18.75" x14ac:dyDescent="0.3">
      <c r="J19" s="53"/>
    </row>
    <row r="20" spans="2:11" ht="23.25" x14ac:dyDescent="0.35">
      <c r="B20" s="60" t="s">
        <v>34</v>
      </c>
      <c r="C20" s="452" t="str">
        <f>MID(F5,1,1)&amp;"+"&amp;MID(F5,2,1)&amp;"+"&amp;MID(F5,3,1)&amp;"+"&amp;MID(F6,1,1)&amp;"+"&amp;MID(F6,2,1)&amp;"+"&amp;MID(F6,3,1)&amp;"+"&amp;MID(F7,1,1)&amp;"+"&amp;MID(F7,2,1)&amp;"+"&amp;MID(F7,3,1)&amp;"+"&amp;MID(F8,1,1)&amp;"+"&amp;MID(F8,2,1)&amp;"+"&amp;MID(F8,3,1)&amp;"+"&amp;MID(F9,1,1)&amp;"+"&amp;MID(F9,2,1)&amp;"+"&amp;MID(F9,3,1)&amp;"+"&amp;MID(F10,1,1)&amp;"+"&amp;MID(F10,2,1)&amp;"+"&amp;MID(F10,3,1)&amp;"+"&amp;MID(F11,1,1)&amp;"+"&amp;MID(F11,2,1)&amp;"+"&amp;MID(F11,3,1)&amp;" = "&amp;MID(F5,1,1)+MID(F5,2,1)+MID(F5,3,1)+MID(F6,1,1)+MID(F6,2,1)+MID(F6,3,1)+MID(F7,1,1)+MID(F7,2,1)+MID(F7,3,1)+MID(F8,1,1)+MID(F8,2,1)+MID(F8,3,1)+MID(F9,1,1)+MID(F9,2,1)+MID(F9,3,1)+MID(F10,1,1)+MID(F10,2,1)+MID(F10,3,1)+MID(F11,1,1)+MID(F11,2,1)+MID(F11,3,1)</f>
        <v>1+5+3+2+3+6+6+7+8+2+6+4+9+5+8+5+3+8+6+8+6 = 111</v>
      </c>
      <c r="D20" s="452"/>
      <c r="E20" s="452"/>
      <c r="F20" s="452"/>
      <c r="G20" s="452"/>
      <c r="H20" s="452"/>
      <c r="I20" s="50" t="str">
        <f>MID(F11,1,1)&amp;"+"&amp;MID(F11,2,1)&amp;"+"&amp;MID(F11,3,1)</f>
        <v>6+8+6</v>
      </c>
      <c r="J20" s="54" t="s">
        <v>14</v>
      </c>
      <c r="K20" s="51" t="s">
        <v>38</v>
      </c>
    </row>
    <row r="21" spans="2:11" ht="23.25" x14ac:dyDescent="0.35">
      <c r="H21" s="52">
        <f>MID(F5,1,1)+MID(F5,2,1)+MID(F5,3,1)+MID(F6,1,1)+MID(F6,2,1)+MID(F6,3,1)+MID(F7,1,1)+MID(F7,2,1)+MID(F7,3,1)+MID(F8,1,1)+MID(F8,2,1)+MID(F8,3,1)+MID(F9,1,1)+MID(F9,2,1)+MID(F9,3,1)+MID(F10,1,1)+MID(F10,2,1)+MID(F10,3,1)+MID(F11,1,1)+MID(F11,2,1)+MID(F11,3,1)</f>
        <v>111</v>
      </c>
    </row>
    <row r="27" spans="2:11" ht="23.25" x14ac:dyDescent="0.35">
      <c r="C27" s="49"/>
    </row>
    <row r="28" spans="2:11" ht="23.25" x14ac:dyDescent="0.35">
      <c r="C28" s="49"/>
    </row>
  </sheetData>
  <mergeCells count="5">
    <mergeCell ref="B2:O3"/>
    <mergeCell ref="B12:E12"/>
    <mergeCell ref="E18:H18"/>
    <mergeCell ref="C20:H20"/>
    <mergeCell ref="B18:D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4"/>
  <dimension ref="B2:O64"/>
  <sheetViews>
    <sheetView showGridLines="0" topLeftCell="A16" zoomScale="85" zoomScaleNormal="85" workbookViewId="0">
      <selection activeCell="F9" sqref="F9"/>
    </sheetView>
  </sheetViews>
  <sheetFormatPr defaultRowHeight="15" x14ac:dyDescent="0.25"/>
  <cols>
    <col min="2" max="2" width="21.28515625" customWidth="1"/>
    <col min="3" max="3" width="11.42578125" customWidth="1"/>
    <col min="4" max="5" width="11" customWidth="1"/>
    <col min="6" max="6" width="10.85546875" customWidth="1"/>
    <col min="7" max="8" width="14.85546875" customWidth="1"/>
    <col min="9" max="9" width="0" hidden="1" customWidth="1"/>
    <col min="10" max="10" width="8.140625" bestFit="1" customWidth="1"/>
  </cols>
  <sheetData>
    <row r="2" spans="2:15" x14ac:dyDescent="0.25">
      <c r="J2" s="1"/>
    </row>
    <row r="3" spans="2:15" ht="15.75" thickBot="1" x14ac:dyDescent="0.3"/>
    <row r="4" spans="2:15" ht="18.75" thickBot="1" x14ac:dyDescent="0.3">
      <c r="B4" s="6" t="s">
        <v>22</v>
      </c>
      <c r="C4" s="3" t="s">
        <v>0</v>
      </c>
      <c r="D4" s="2" t="s">
        <v>1</v>
      </c>
      <c r="E4" s="6" t="s">
        <v>2</v>
      </c>
      <c r="F4" s="2" t="s">
        <v>23</v>
      </c>
      <c r="G4" s="4" t="s">
        <v>24</v>
      </c>
      <c r="H4" s="5" t="s">
        <v>25</v>
      </c>
      <c r="I4" s="6" t="s">
        <v>4</v>
      </c>
      <c r="J4" s="3" t="s">
        <v>26</v>
      </c>
      <c r="K4" s="3" t="s">
        <v>27</v>
      </c>
      <c r="L4" s="3" t="s">
        <v>28</v>
      </c>
      <c r="M4" s="3" t="s">
        <v>29</v>
      </c>
      <c r="N4" s="3" t="s">
        <v>30</v>
      </c>
      <c r="O4" s="7" t="s">
        <v>23</v>
      </c>
    </row>
    <row r="5" spans="2:15" ht="23.25" x14ac:dyDescent="0.35">
      <c r="B5" s="27" t="s">
        <v>5</v>
      </c>
      <c r="C5" s="12" t="s">
        <v>6</v>
      </c>
      <c r="D5" s="37">
        <v>64</v>
      </c>
      <c r="E5" s="40">
        <v>380</v>
      </c>
      <c r="F5" s="43">
        <f t="shared" ref="F5:F11" si="0">D5+E5</f>
        <v>444</v>
      </c>
      <c r="G5" s="21">
        <f>MOD(F5,7)</f>
        <v>3</v>
      </c>
      <c r="H5" s="22">
        <f t="shared" ref="H5:H11" si="1">MOD(F5,19)</f>
        <v>7</v>
      </c>
      <c r="I5" s="14" t="str">
        <f t="shared" ref="I5:I11" si="2">D5&amp;E5</f>
        <v>64380</v>
      </c>
      <c r="J5" s="13">
        <f t="shared" ref="J5:J11" si="3">VALUE(MID($I5,1,1))</f>
        <v>6</v>
      </c>
      <c r="K5" s="13">
        <f t="shared" ref="K5:K11" si="4">VALUE(MID($I5,2,1))</f>
        <v>4</v>
      </c>
      <c r="L5" s="13">
        <f t="shared" ref="L5:L11" si="5">VALUE(MID($I5,3,1))</f>
        <v>3</v>
      </c>
      <c r="M5" s="13">
        <f t="shared" ref="M5:M11" si="6">VALUE(MID($I5,4,1))</f>
        <v>8</v>
      </c>
      <c r="N5" s="13">
        <f t="shared" ref="N5:N11" si="7">VALUE(MID($I5,5,1))</f>
        <v>0</v>
      </c>
      <c r="O5" s="31">
        <f>SUM(J5:N5)</f>
        <v>21</v>
      </c>
    </row>
    <row r="6" spans="2:15" ht="23.25" x14ac:dyDescent="0.35">
      <c r="B6" s="28" t="s">
        <v>7</v>
      </c>
      <c r="C6" s="15" t="s">
        <v>6</v>
      </c>
      <c r="D6" s="38">
        <v>48</v>
      </c>
      <c r="E6" s="41">
        <v>276</v>
      </c>
      <c r="F6" s="44">
        <f t="shared" si="0"/>
        <v>324</v>
      </c>
      <c r="G6" s="23">
        <f t="shared" ref="G6:G11" si="8">MOD(F6,7)</f>
        <v>2</v>
      </c>
      <c r="H6" s="24">
        <f t="shared" si="1"/>
        <v>1</v>
      </c>
      <c r="I6" s="17" t="str">
        <f t="shared" si="2"/>
        <v>48276</v>
      </c>
      <c r="J6" s="16">
        <f t="shared" si="3"/>
        <v>4</v>
      </c>
      <c r="K6" s="16">
        <f t="shared" si="4"/>
        <v>8</v>
      </c>
      <c r="L6" s="16">
        <f t="shared" si="5"/>
        <v>2</v>
      </c>
      <c r="M6" s="16">
        <f t="shared" si="6"/>
        <v>7</v>
      </c>
      <c r="N6" s="16">
        <f t="shared" si="7"/>
        <v>6</v>
      </c>
      <c r="O6" s="32">
        <f t="shared" ref="O6:O11" si="9">SUM(J6:N6)</f>
        <v>27</v>
      </c>
    </row>
    <row r="7" spans="2:15" ht="23.25" x14ac:dyDescent="0.35">
      <c r="B7" s="28" t="s">
        <v>8</v>
      </c>
      <c r="C7" s="15" t="s">
        <v>6</v>
      </c>
      <c r="D7" s="38">
        <v>53</v>
      </c>
      <c r="E7" s="41">
        <v>300</v>
      </c>
      <c r="F7" s="44">
        <f t="shared" si="0"/>
        <v>353</v>
      </c>
      <c r="G7" s="23">
        <f t="shared" si="8"/>
        <v>3</v>
      </c>
      <c r="H7" s="24">
        <f t="shared" si="1"/>
        <v>11</v>
      </c>
      <c r="I7" s="17" t="str">
        <f t="shared" si="2"/>
        <v>53300</v>
      </c>
      <c r="J7" s="16">
        <f t="shared" si="3"/>
        <v>5</v>
      </c>
      <c r="K7" s="16">
        <f t="shared" si="4"/>
        <v>3</v>
      </c>
      <c r="L7" s="16">
        <f t="shared" si="5"/>
        <v>3</v>
      </c>
      <c r="M7" s="16">
        <f t="shared" si="6"/>
        <v>0</v>
      </c>
      <c r="N7" s="16">
        <f t="shared" si="7"/>
        <v>0</v>
      </c>
      <c r="O7" s="32">
        <f t="shared" si="9"/>
        <v>11</v>
      </c>
    </row>
    <row r="8" spans="2:15" ht="23.25" x14ac:dyDescent="0.35">
      <c r="B8" s="28" t="s">
        <v>9</v>
      </c>
      <c r="C8" s="15" t="s">
        <v>6</v>
      </c>
      <c r="D8" s="38">
        <v>44</v>
      </c>
      <c r="E8" s="41">
        <v>324</v>
      </c>
      <c r="F8" s="44">
        <f t="shared" si="0"/>
        <v>368</v>
      </c>
      <c r="G8" s="23">
        <f t="shared" si="8"/>
        <v>4</v>
      </c>
      <c r="H8" s="24">
        <f t="shared" si="1"/>
        <v>7</v>
      </c>
      <c r="I8" s="17" t="str">
        <f t="shared" si="2"/>
        <v>44324</v>
      </c>
      <c r="J8" s="16">
        <f t="shared" si="3"/>
        <v>4</v>
      </c>
      <c r="K8" s="16">
        <f t="shared" si="4"/>
        <v>4</v>
      </c>
      <c r="L8" s="16">
        <f t="shared" si="5"/>
        <v>3</v>
      </c>
      <c r="M8" s="16">
        <f t="shared" si="6"/>
        <v>2</v>
      </c>
      <c r="N8" s="16">
        <f t="shared" si="7"/>
        <v>4</v>
      </c>
      <c r="O8" s="32">
        <f t="shared" si="9"/>
        <v>17</v>
      </c>
    </row>
    <row r="9" spans="2:15" ht="23.25" x14ac:dyDescent="0.35">
      <c r="B9" s="28" t="s">
        <v>10</v>
      </c>
      <c r="C9" s="15" t="s">
        <v>6</v>
      </c>
      <c r="D9" s="38">
        <v>16</v>
      </c>
      <c r="E9" s="41">
        <v>150</v>
      </c>
      <c r="F9" s="44">
        <f t="shared" si="0"/>
        <v>166</v>
      </c>
      <c r="G9" s="23">
        <f t="shared" si="8"/>
        <v>5</v>
      </c>
      <c r="H9" s="24">
        <f t="shared" si="1"/>
        <v>14</v>
      </c>
      <c r="I9" s="17" t="str">
        <f t="shared" si="2"/>
        <v>16150</v>
      </c>
      <c r="J9" s="16">
        <f t="shared" si="3"/>
        <v>1</v>
      </c>
      <c r="K9" s="16">
        <f t="shared" si="4"/>
        <v>6</v>
      </c>
      <c r="L9" s="16">
        <f t="shared" si="5"/>
        <v>1</v>
      </c>
      <c r="M9" s="16">
        <f t="shared" si="6"/>
        <v>5</v>
      </c>
      <c r="N9" s="16">
        <f t="shared" si="7"/>
        <v>0</v>
      </c>
      <c r="O9" s="32">
        <f t="shared" si="9"/>
        <v>13</v>
      </c>
    </row>
    <row r="10" spans="2:15" ht="23.25" x14ac:dyDescent="0.35">
      <c r="B10" s="28" t="s">
        <v>11</v>
      </c>
      <c r="C10" s="15" t="s">
        <v>6</v>
      </c>
      <c r="D10" s="38">
        <v>31</v>
      </c>
      <c r="E10" s="41">
        <v>200</v>
      </c>
      <c r="F10" s="44">
        <f t="shared" si="0"/>
        <v>231</v>
      </c>
      <c r="G10" s="23">
        <f t="shared" si="8"/>
        <v>0</v>
      </c>
      <c r="H10" s="24">
        <f t="shared" si="1"/>
        <v>3</v>
      </c>
      <c r="I10" s="17" t="str">
        <f t="shared" si="2"/>
        <v>31200</v>
      </c>
      <c r="J10" s="16">
        <f t="shared" si="3"/>
        <v>3</v>
      </c>
      <c r="K10" s="16">
        <f t="shared" si="4"/>
        <v>1</v>
      </c>
      <c r="L10" s="16">
        <f t="shared" si="5"/>
        <v>2</v>
      </c>
      <c r="M10" s="16">
        <f t="shared" si="6"/>
        <v>0</v>
      </c>
      <c r="N10" s="16">
        <f t="shared" si="7"/>
        <v>0</v>
      </c>
      <c r="O10" s="32">
        <f t="shared" si="9"/>
        <v>6</v>
      </c>
    </row>
    <row r="11" spans="2:15" ht="24" thickBot="1" x14ac:dyDescent="0.4">
      <c r="B11" s="29" t="s">
        <v>12</v>
      </c>
      <c r="C11" s="18" t="s">
        <v>6</v>
      </c>
      <c r="D11" s="39">
        <v>36</v>
      </c>
      <c r="E11" s="42">
        <v>225</v>
      </c>
      <c r="F11" s="45">
        <f t="shared" si="0"/>
        <v>261</v>
      </c>
      <c r="G11" s="25">
        <f t="shared" si="8"/>
        <v>2</v>
      </c>
      <c r="H11" s="26">
        <f t="shared" si="1"/>
        <v>14</v>
      </c>
      <c r="I11" s="20" t="str">
        <f t="shared" si="2"/>
        <v>36225</v>
      </c>
      <c r="J11" s="19">
        <f t="shared" si="3"/>
        <v>3</v>
      </c>
      <c r="K11" s="19">
        <f t="shared" si="4"/>
        <v>6</v>
      </c>
      <c r="L11" s="19">
        <f t="shared" si="5"/>
        <v>2</v>
      </c>
      <c r="M11" s="19">
        <f t="shared" si="6"/>
        <v>2</v>
      </c>
      <c r="N11" s="19">
        <f t="shared" si="7"/>
        <v>5</v>
      </c>
      <c r="O11" s="33">
        <f t="shared" si="9"/>
        <v>18</v>
      </c>
    </row>
    <row r="12" spans="2:15" ht="21.75" thickBot="1" x14ac:dyDescent="0.4">
      <c r="B12" s="448" t="s">
        <v>31</v>
      </c>
      <c r="C12" s="449"/>
      <c r="D12" s="449"/>
      <c r="E12" s="450"/>
      <c r="F12" s="34">
        <f>SUM(F5:F11)</f>
        <v>2147</v>
      </c>
      <c r="G12" s="35">
        <f>SUM(G5:G11)</f>
        <v>19</v>
      </c>
      <c r="H12" s="36">
        <f>SUM(H5:H11)</f>
        <v>57</v>
      </c>
      <c r="I12" s="10">
        <v>293855</v>
      </c>
      <c r="J12" s="30">
        <f>SUM(J5:J11)</f>
        <v>26</v>
      </c>
      <c r="K12" s="30">
        <f>SUM(K5:K11)</f>
        <v>32</v>
      </c>
      <c r="L12" s="30">
        <f>SUM(L5:L11)</f>
        <v>16</v>
      </c>
      <c r="M12" s="30">
        <f>SUM(M5:M11)</f>
        <v>24</v>
      </c>
      <c r="N12" s="30">
        <f>SUM(N5:N11)</f>
        <v>15</v>
      </c>
      <c r="O12" s="11">
        <f>SUM(J5:N11)</f>
        <v>113</v>
      </c>
    </row>
    <row r="13" spans="2:15" ht="27" thickBot="1" x14ac:dyDescent="0.45">
      <c r="F13" s="47">
        <f>F12/O12</f>
        <v>19</v>
      </c>
      <c r="G13" s="46"/>
      <c r="H13" s="46"/>
    </row>
    <row r="14" spans="2:15" ht="29.25" thickBot="1" x14ac:dyDescent="0.5">
      <c r="F14" s="11">
        <f>F12/19</f>
        <v>113</v>
      </c>
      <c r="G14" s="48">
        <f>G12/19</f>
        <v>1</v>
      </c>
      <c r="H14" s="48">
        <f>H12/19</f>
        <v>3</v>
      </c>
      <c r="I14" s="8"/>
    </row>
    <row r="16" spans="2:15" x14ac:dyDescent="0.25">
      <c r="H16" s="9"/>
    </row>
    <row r="25" spans="2:15" ht="26.25" x14ac:dyDescent="0.4">
      <c r="B25" s="453" t="s">
        <v>35</v>
      </c>
      <c r="C25" s="453"/>
      <c r="D25" s="453"/>
      <c r="E25" s="454" t="str">
        <f>CONCATENATE(F5," ",F6," ",F7," ",F8," ",F9," ",F10," ",F11)</f>
        <v>444 324 353 368 166 231 261</v>
      </c>
      <c r="F25" s="454"/>
      <c r="G25" s="454"/>
      <c r="H25" s="454"/>
      <c r="K25" s="51" t="s">
        <v>33</v>
      </c>
    </row>
    <row r="27" spans="2:15" ht="23.25" x14ac:dyDescent="0.35">
      <c r="B27" s="60" t="s">
        <v>34</v>
      </c>
      <c r="C27" s="455" t="str">
        <f>MID(F5,1,1)&amp;"+"&amp;MID(F5,2,1)&amp;"+"&amp;MID(F5,3,1)&amp;"+"&amp;MID(F6,1,1)&amp;"+"&amp;MID(F6,2,1)&amp;"+"&amp;MID(F6,3,1)&amp;"+"&amp;MID(F7,1,1)&amp;"+"&amp;MID(F7,2,1)&amp;"+"&amp;MID(F7,3,1)&amp;"+"&amp;MID(F8,1,1)&amp;"+"&amp;MID(F8,2,1)&amp;"+"&amp;MID(F8,3,1)&amp;"+"&amp;MID(F9,1,1)&amp;"+"&amp;MID(F9,2,1)&amp;"+"&amp;MID(F9,3,1)&amp;"+"&amp;MID(F10,1,1)&amp;"+"&amp;MID(F10,2,1)&amp;"+"&amp;MID(F10,3,1)&amp;"+"&amp;MID(F11,1,1)&amp;"+"&amp;MID(F11,2,1)&amp;"+"&amp;MID(F11,3,1)&amp;" = "&amp;MID(F5,1,1)+MID(F5,2,1)+MID(F5,3,1)+MID(F6,1,1)+MID(F6,2,1)+MID(F6,3,1)+MID(F7,1,1)+MID(F7,2,1)+MID(F7,3,1)+MID(F8,1,1)+MID(F8,2,1)+MID(F8,3,1)+MID(F9,1,1)+MID(F9,2,1)+MID(F9,3,1)+MID(F10,1,1)+MID(F10,2,1)+MID(F10,3,1)+MID(F11,1,1)+MID(F11,2,1)+MID(F11,3,1)</f>
        <v>4+4+4+3+2+4+3+5+3+3+6+8+1+6+6+2+3+1+2+6+1 = 77</v>
      </c>
      <c r="D27" s="455"/>
      <c r="E27" s="455"/>
      <c r="F27" s="455"/>
      <c r="G27" s="455"/>
      <c r="H27" s="455"/>
      <c r="I27" s="50" t="str">
        <f>MID(F11,1,1)&amp;"+"&amp;MID(F11,2,1)&amp;"+"&amp;MID(F11,3,1)</f>
        <v>2+6+1</v>
      </c>
      <c r="J27" s="50"/>
      <c r="K27" s="51" t="s">
        <v>32</v>
      </c>
    </row>
    <row r="28" spans="2:15" x14ac:dyDescent="0.25">
      <c r="H28" s="55">
        <f>MID(F5,1,1)+MID(F5,2,1)+MID(F5,3,1)+MID(F6,1,1)+MID(F6,2,1)+MID(F6,3,1)+MID(F7,1,1)+MID(F7,2,1)+MID(F7,3,1)+MID(F8,1,1)+MID(F8,2,1)+MID(F8,3,1)+MID(F9,1,1)+MID(F9,2,1)+MID(F9,3,1)+MID(F10,1,1)+MID(F10,2,1)+MID(F10,3,1)+MID(F11,1,1)+MID(F11,2,1)+MID(F11,3,1)</f>
        <v>77</v>
      </c>
    </row>
    <row r="29" spans="2:15" x14ac:dyDescent="0.25">
      <c r="B29" s="456" t="s">
        <v>36</v>
      </c>
      <c r="C29" s="456"/>
      <c r="D29" s="456"/>
      <c r="E29" s="456"/>
      <c r="F29" s="456"/>
      <c r="G29" s="456"/>
      <c r="H29" s="456"/>
      <c r="I29" s="456"/>
      <c r="J29" s="456"/>
      <c r="K29" s="456"/>
      <c r="L29" s="456"/>
      <c r="M29" s="456"/>
      <c r="N29" s="456"/>
      <c r="O29" s="456"/>
    </row>
    <row r="30" spans="2:15" x14ac:dyDescent="0.25">
      <c r="B30" s="456"/>
      <c r="C30" s="456"/>
      <c r="D30" s="456"/>
      <c r="E30" s="456"/>
      <c r="F30" s="456"/>
      <c r="G30" s="456"/>
      <c r="H30" s="456"/>
      <c r="I30" s="456"/>
      <c r="J30" s="456"/>
      <c r="K30" s="456"/>
      <c r="L30" s="456"/>
      <c r="M30" s="456"/>
      <c r="N30" s="456"/>
      <c r="O30" s="456"/>
    </row>
    <row r="31" spans="2:15" ht="65.25" customHeight="1" thickBot="1" x14ac:dyDescent="0.3">
      <c r="B31" s="456"/>
      <c r="C31" s="456"/>
      <c r="D31" s="456"/>
      <c r="E31" s="456"/>
      <c r="F31" s="456"/>
      <c r="G31" s="456"/>
      <c r="H31" s="456"/>
      <c r="I31" s="456"/>
      <c r="J31" s="456"/>
      <c r="K31" s="456"/>
      <c r="L31" s="456"/>
      <c r="M31" s="456"/>
      <c r="N31" s="456"/>
      <c r="O31" s="456"/>
    </row>
    <row r="32" spans="2:15" ht="18.75" thickBot="1" x14ac:dyDescent="0.3">
      <c r="B32" s="6" t="s">
        <v>22</v>
      </c>
      <c r="C32" s="3" t="s">
        <v>0</v>
      </c>
      <c r="D32" s="2" t="s">
        <v>1</v>
      </c>
      <c r="E32" s="6" t="s">
        <v>2</v>
      </c>
      <c r="F32" s="2" t="s">
        <v>23</v>
      </c>
      <c r="G32" s="4" t="s">
        <v>24</v>
      </c>
      <c r="H32" s="5" t="s">
        <v>25</v>
      </c>
      <c r="I32" s="6" t="s">
        <v>4</v>
      </c>
      <c r="J32" s="3" t="s">
        <v>26</v>
      </c>
      <c r="K32" s="3" t="s">
        <v>27</v>
      </c>
      <c r="L32" s="3" t="s">
        <v>28</v>
      </c>
      <c r="M32" s="3" t="s">
        <v>29</v>
      </c>
      <c r="N32" s="3" t="s">
        <v>30</v>
      </c>
      <c r="O32" s="7" t="s">
        <v>23</v>
      </c>
    </row>
    <row r="33" spans="2:15" ht="23.25" x14ac:dyDescent="0.35">
      <c r="B33" s="27" t="s">
        <v>5</v>
      </c>
      <c r="C33" s="12" t="s">
        <v>6</v>
      </c>
      <c r="D33" s="37">
        <v>64</v>
      </c>
      <c r="E33" s="40">
        <v>380</v>
      </c>
      <c r="F33" s="43">
        <v>444</v>
      </c>
      <c r="G33" s="56"/>
      <c r="H33" s="22">
        <v>7</v>
      </c>
      <c r="I33" s="14" t="s">
        <v>15</v>
      </c>
      <c r="J33" s="13">
        <v>6</v>
      </c>
      <c r="K33" s="13">
        <v>4</v>
      </c>
      <c r="L33" s="13">
        <v>3</v>
      </c>
      <c r="M33" s="13">
        <v>8</v>
      </c>
      <c r="N33" s="13">
        <v>0</v>
      </c>
      <c r="O33" s="31">
        <v>21</v>
      </c>
    </row>
    <row r="34" spans="2:15" ht="23.25" x14ac:dyDescent="0.35">
      <c r="B34" s="28" t="s">
        <v>7</v>
      </c>
      <c r="C34" s="15" t="s">
        <v>6</v>
      </c>
      <c r="D34" s="38">
        <v>48</v>
      </c>
      <c r="E34" s="41">
        <v>276</v>
      </c>
      <c r="F34" s="44">
        <v>324</v>
      </c>
      <c r="G34" s="57"/>
      <c r="H34" s="24">
        <v>1</v>
      </c>
      <c r="I34" s="17" t="s">
        <v>16</v>
      </c>
      <c r="J34" s="16">
        <v>4</v>
      </c>
      <c r="K34" s="16">
        <v>8</v>
      </c>
      <c r="L34" s="16">
        <v>2</v>
      </c>
      <c r="M34" s="16">
        <v>7</v>
      </c>
      <c r="N34" s="16">
        <v>6</v>
      </c>
      <c r="O34" s="32">
        <v>27</v>
      </c>
    </row>
    <row r="35" spans="2:15" ht="24" thickBot="1" x14ac:dyDescent="0.4">
      <c r="B35" s="28" t="s">
        <v>8</v>
      </c>
      <c r="C35" s="15" t="s">
        <v>6</v>
      </c>
      <c r="D35" s="38">
        <v>53</v>
      </c>
      <c r="E35" s="41">
        <v>300</v>
      </c>
      <c r="F35" s="44">
        <v>353</v>
      </c>
      <c r="G35" s="57"/>
      <c r="H35" s="24">
        <v>11</v>
      </c>
      <c r="I35" s="17" t="s">
        <v>17</v>
      </c>
      <c r="J35" s="16">
        <v>5</v>
      </c>
      <c r="K35" s="16">
        <v>3</v>
      </c>
      <c r="L35" s="16">
        <v>3</v>
      </c>
      <c r="M35" s="16">
        <v>0</v>
      </c>
      <c r="N35" s="16">
        <v>0</v>
      </c>
      <c r="O35" s="32">
        <v>11</v>
      </c>
    </row>
    <row r="36" spans="2:15" ht="21.75" thickBot="1" x14ac:dyDescent="0.4">
      <c r="B36" s="448" t="s">
        <v>31</v>
      </c>
      <c r="C36" s="449"/>
      <c r="D36" s="449"/>
      <c r="E36" s="450"/>
      <c r="F36" s="34">
        <v>1121</v>
      </c>
      <c r="G36" s="58"/>
      <c r="H36" s="36">
        <v>19</v>
      </c>
      <c r="I36" s="10">
        <v>293855</v>
      </c>
      <c r="J36" s="30">
        <v>15</v>
      </c>
      <c r="K36" s="30">
        <v>15</v>
      </c>
      <c r="L36" s="30">
        <v>8</v>
      </c>
      <c r="M36" s="30">
        <v>15</v>
      </c>
      <c r="N36" s="30">
        <v>6</v>
      </c>
      <c r="O36" s="11">
        <v>59</v>
      </c>
    </row>
    <row r="37" spans="2:15" ht="27" thickBot="1" x14ac:dyDescent="0.45">
      <c r="F37" s="47">
        <v>19</v>
      </c>
      <c r="G37" s="46"/>
      <c r="H37" s="46"/>
    </row>
    <row r="38" spans="2:15" ht="29.25" thickBot="1" x14ac:dyDescent="0.5">
      <c r="F38" s="11">
        <v>59</v>
      </c>
      <c r="G38" s="48"/>
      <c r="H38" s="48">
        <v>1</v>
      </c>
      <c r="I38" s="8"/>
    </row>
    <row r="39" spans="2:15" ht="15.75" thickBot="1" x14ac:dyDescent="0.3"/>
    <row r="40" spans="2:15" ht="18.75" thickBot="1" x14ac:dyDescent="0.3">
      <c r="B40" s="6" t="s">
        <v>22</v>
      </c>
      <c r="C40" s="3" t="s">
        <v>0</v>
      </c>
      <c r="D40" s="2" t="s">
        <v>1</v>
      </c>
      <c r="E40" s="6" t="s">
        <v>2</v>
      </c>
      <c r="F40" s="2" t="s">
        <v>23</v>
      </c>
      <c r="G40" s="4" t="s">
        <v>24</v>
      </c>
      <c r="H40" s="5" t="s">
        <v>25</v>
      </c>
      <c r="I40" s="6" t="s">
        <v>4</v>
      </c>
      <c r="J40" s="3" t="s">
        <v>26</v>
      </c>
      <c r="K40" s="3" t="s">
        <v>27</v>
      </c>
      <c r="L40" s="3" t="s">
        <v>28</v>
      </c>
      <c r="M40" s="3" t="s">
        <v>29</v>
      </c>
      <c r="N40" s="3" t="s">
        <v>30</v>
      </c>
      <c r="O40" s="7" t="s">
        <v>23</v>
      </c>
    </row>
    <row r="41" spans="2:15" ht="23.25" x14ac:dyDescent="0.35">
      <c r="B41" s="28" t="s">
        <v>9</v>
      </c>
      <c r="C41" s="15" t="s">
        <v>6</v>
      </c>
      <c r="D41" s="38">
        <v>44</v>
      </c>
      <c r="E41" s="41">
        <v>324</v>
      </c>
      <c r="F41" s="44">
        <v>368</v>
      </c>
      <c r="G41" s="57"/>
      <c r="H41" s="24">
        <v>7</v>
      </c>
      <c r="I41" s="17" t="s">
        <v>18</v>
      </c>
      <c r="J41" s="16">
        <v>4</v>
      </c>
      <c r="K41" s="16">
        <v>4</v>
      </c>
      <c r="L41" s="16">
        <v>3</v>
      </c>
      <c r="M41" s="16">
        <v>2</v>
      </c>
      <c r="N41" s="16">
        <v>4</v>
      </c>
      <c r="O41" s="32">
        <v>17</v>
      </c>
    </row>
    <row r="42" spans="2:15" ht="23.25" x14ac:dyDescent="0.35">
      <c r="B42" s="28" t="s">
        <v>10</v>
      </c>
      <c r="C42" s="15" t="s">
        <v>6</v>
      </c>
      <c r="D42" s="38">
        <v>16</v>
      </c>
      <c r="E42" s="41">
        <v>150</v>
      </c>
      <c r="F42" s="44">
        <v>166</v>
      </c>
      <c r="G42" s="57"/>
      <c r="H42" s="24">
        <v>14</v>
      </c>
      <c r="I42" s="17" t="s">
        <v>19</v>
      </c>
      <c r="J42" s="16">
        <v>1</v>
      </c>
      <c r="K42" s="16">
        <v>6</v>
      </c>
      <c r="L42" s="16">
        <v>1</v>
      </c>
      <c r="M42" s="16">
        <v>5</v>
      </c>
      <c r="N42" s="16">
        <v>0</v>
      </c>
      <c r="O42" s="32">
        <v>13</v>
      </c>
    </row>
    <row r="43" spans="2:15" ht="23.25" x14ac:dyDescent="0.35">
      <c r="B43" s="28" t="s">
        <v>11</v>
      </c>
      <c r="C43" s="15" t="s">
        <v>6</v>
      </c>
      <c r="D43" s="38">
        <v>31</v>
      </c>
      <c r="E43" s="41">
        <v>200</v>
      </c>
      <c r="F43" s="44">
        <v>231</v>
      </c>
      <c r="G43" s="57"/>
      <c r="H43" s="24">
        <v>3</v>
      </c>
      <c r="I43" s="17" t="s">
        <v>20</v>
      </c>
      <c r="J43" s="16">
        <v>3</v>
      </c>
      <c r="K43" s="16">
        <v>1</v>
      </c>
      <c r="L43" s="16">
        <v>2</v>
      </c>
      <c r="M43" s="16">
        <v>0</v>
      </c>
      <c r="N43" s="16">
        <v>0</v>
      </c>
      <c r="O43" s="32">
        <v>6</v>
      </c>
    </row>
    <row r="44" spans="2:15" ht="24" thickBot="1" x14ac:dyDescent="0.4">
      <c r="B44" s="29" t="s">
        <v>12</v>
      </c>
      <c r="C44" s="18" t="s">
        <v>6</v>
      </c>
      <c r="D44" s="39">
        <v>36</v>
      </c>
      <c r="E44" s="42">
        <v>225</v>
      </c>
      <c r="F44" s="45">
        <v>261</v>
      </c>
      <c r="G44" s="59"/>
      <c r="H44" s="26">
        <v>14</v>
      </c>
      <c r="I44" s="20" t="s">
        <v>21</v>
      </c>
      <c r="J44" s="19">
        <v>3</v>
      </c>
      <c r="K44" s="19">
        <v>6</v>
      </c>
      <c r="L44" s="19">
        <v>2</v>
      </c>
      <c r="M44" s="19">
        <v>2</v>
      </c>
      <c r="N44" s="19">
        <v>5</v>
      </c>
      <c r="O44" s="33">
        <v>18</v>
      </c>
    </row>
    <row r="45" spans="2:15" ht="21.75" thickBot="1" x14ac:dyDescent="0.4">
      <c r="B45" s="448" t="s">
        <v>31</v>
      </c>
      <c r="C45" s="449"/>
      <c r="D45" s="449"/>
      <c r="E45" s="450"/>
      <c r="F45" s="34">
        <v>1026</v>
      </c>
      <c r="G45" s="58"/>
      <c r="H45" s="36">
        <v>38</v>
      </c>
      <c r="I45" s="10">
        <v>293855</v>
      </c>
      <c r="J45" s="30">
        <v>11</v>
      </c>
      <c r="K45" s="30">
        <v>17</v>
      </c>
      <c r="L45" s="30">
        <v>8</v>
      </c>
      <c r="M45" s="30">
        <v>9</v>
      </c>
      <c r="N45" s="30">
        <v>9</v>
      </c>
      <c r="O45" s="11">
        <v>54</v>
      </c>
    </row>
    <row r="46" spans="2:15" ht="27" thickBot="1" x14ac:dyDescent="0.45">
      <c r="F46" s="47">
        <v>19</v>
      </c>
      <c r="G46" s="46"/>
      <c r="H46" s="46"/>
    </row>
    <row r="47" spans="2:15" ht="29.25" thickBot="1" x14ac:dyDescent="0.5">
      <c r="F47" s="11">
        <v>54</v>
      </c>
      <c r="G47" s="48"/>
      <c r="H47" s="48">
        <v>2</v>
      </c>
      <c r="I47" s="8"/>
    </row>
    <row r="48" spans="2:15" ht="15.75" thickBot="1" x14ac:dyDescent="0.3"/>
    <row r="49" spans="2:15" ht="18.75" thickBot="1" x14ac:dyDescent="0.3">
      <c r="B49" s="6" t="s">
        <v>22</v>
      </c>
      <c r="C49" s="3" t="s">
        <v>0</v>
      </c>
      <c r="D49" s="2" t="s">
        <v>1</v>
      </c>
      <c r="E49" s="6" t="s">
        <v>2</v>
      </c>
      <c r="F49" s="2" t="s">
        <v>23</v>
      </c>
      <c r="G49" s="4" t="s">
        <v>24</v>
      </c>
      <c r="H49" s="5" t="s">
        <v>25</v>
      </c>
      <c r="I49" s="6" t="s">
        <v>4</v>
      </c>
      <c r="J49" s="3" t="s">
        <v>26</v>
      </c>
      <c r="K49" s="3" t="s">
        <v>27</v>
      </c>
      <c r="L49" s="3" t="s">
        <v>28</v>
      </c>
      <c r="M49" s="3" t="s">
        <v>29</v>
      </c>
      <c r="N49" s="3" t="s">
        <v>30</v>
      </c>
      <c r="O49" s="7" t="s">
        <v>23</v>
      </c>
    </row>
    <row r="50" spans="2:15" ht="23.25" x14ac:dyDescent="0.35">
      <c r="B50" s="28" t="s">
        <v>7</v>
      </c>
      <c r="C50" s="15" t="s">
        <v>6</v>
      </c>
      <c r="D50" s="38">
        <v>48</v>
      </c>
      <c r="E50" s="41">
        <v>276</v>
      </c>
      <c r="F50" s="44">
        <v>324</v>
      </c>
      <c r="G50" s="57"/>
      <c r="H50" s="24">
        <v>1</v>
      </c>
      <c r="I50" s="17" t="s">
        <v>16</v>
      </c>
      <c r="J50" s="16">
        <v>4</v>
      </c>
      <c r="K50" s="16">
        <v>8</v>
      </c>
      <c r="L50" s="16">
        <v>2</v>
      </c>
      <c r="M50" s="16">
        <v>7</v>
      </c>
      <c r="N50" s="16">
        <v>6</v>
      </c>
      <c r="O50" s="32">
        <v>27</v>
      </c>
    </row>
    <row r="51" spans="2:15" ht="23.25" x14ac:dyDescent="0.35">
      <c r="B51" s="28" t="s">
        <v>8</v>
      </c>
      <c r="C51" s="15" t="s">
        <v>6</v>
      </c>
      <c r="D51" s="38">
        <v>53</v>
      </c>
      <c r="E51" s="41">
        <v>300</v>
      </c>
      <c r="F51" s="44">
        <v>353</v>
      </c>
      <c r="G51" s="57"/>
      <c r="H51" s="24">
        <v>11</v>
      </c>
      <c r="I51" s="17" t="s">
        <v>17</v>
      </c>
      <c r="J51" s="16">
        <v>5</v>
      </c>
      <c r="K51" s="16">
        <v>3</v>
      </c>
      <c r="L51" s="16">
        <v>3</v>
      </c>
      <c r="M51" s="16">
        <v>0</v>
      </c>
      <c r="N51" s="16">
        <v>0</v>
      </c>
      <c r="O51" s="32">
        <v>11</v>
      </c>
    </row>
    <row r="52" spans="2:15" ht="24" thickBot="1" x14ac:dyDescent="0.4">
      <c r="B52" s="28" t="s">
        <v>9</v>
      </c>
      <c r="C52" s="15" t="s">
        <v>6</v>
      </c>
      <c r="D52" s="38">
        <v>44</v>
      </c>
      <c r="E52" s="41">
        <v>324</v>
      </c>
      <c r="F52" s="44">
        <v>368</v>
      </c>
      <c r="G52" s="57"/>
      <c r="H52" s="24">
        <v>7</v>
      </c>
      <c r="I52" s="17" t="s">
        <v>18</v>
      </c>
      <c r="J52" s="16">
        <v>4</v>
      </c>
      <c r="K52" s="16">
        <v>4</v>
      </c>
      <c r="L52" s="16">
        <v>3</v>
      </c>
      <c r="M52" s="16">
        <v>2</v>
      </c>
      <c r="N52" s="16">
        <v>4</v>
      </c>
      <c r="O52" s="32">
        <v>17</v>
      </c>
    </row>
    <row r="53" spans="2:15" ht="21.75" thickBot="1" x14ac:dyDescent="0.4">
      <c r="B53" s="448" t="s">
        <v>31</v>
      </c>
      <c r="C53" s="449"/>
      <c r="D53" s="449"/>
      <c r="E53" s="450"/>
      <c r="F53" s="34">
        <v>1045</v>
      </c>
      <c r="G53" s="58"/>
      <c r="H53" s="36">
        <v>19</v>
      </c>
      <c r="I53" s="10">
        <v>293855</v>
      </c>
      <c r="J53" s="30">
        <v>13</v>
      </c>
      <c r="K53" s="30">
        <v>15</v>
      </c>
      <c r="L53" s="30">
        <v>8</v>
      </c>
      <c r="M53" s="30">
        <v>9</v>
      </c>
      <c r="N53" s="30">
        <v>10</v>
      </c>
      <c r="O53" s="11">
        <v>55</v>
      </c>
    </row>
    <row r="54" spans="2:15" ht="27" thickBot="1" x14ac:dyDescent="0.45">
      <c r="F54" s="47">
        <v>19</v>
      </c>
      <c r="G54" s="46"/>
      <c r="H54" s="46"/>
    </row>
    <row r="55" spans="2:15" ht="29.25" thickBot="1" x14ac:dyDescent="0.5">
      <c r="F55" s="11">
        <v>55</v>
      </c>
      <c r="G55" s="48"/>
      <c r="H55" s="48">
        <v>1</v>
      </c>
      <c r="I55" s="8"/>
    </row>
    <row r="56" spans="2:15" ht="15.75" thickBot="1" x14ac:dyDescent="0.3"/>
    <row r="57" spans="2:15" ht="18.75" thickBot="1" x14ac:dyDescent="0.3">
      <c r="B57" s="6" t="s">
        <v>22</v>
      </c>
      <c r="C57" s="3" t="s">
        <v>0</v>
      </c>
      <c r="D57" s="2" t="s">
        <v>1</v>
      </c>
      <c r="E57" s="6" t="s">
        <v>2</v>
      </c>
      <c r="F57" s="2" t="s">
        <v>23</v>
      </c>
      <c r="G57" s="4" t="s">
        <v>24</v>
      </c>
      <c r="H57" s="5" t="s">
        <v>25</v>
      </c>
      <c r="I57" s="6" t="s">
        <v>4</v>
      </c>
      <c r="J57" s="3" t="s">
        <v>26</v>
      </c>
      <c r="K57" s="3" t="s">
        <v>27</v>
      </c>
      <c r="L57" s="3" t="s">
        <v>28</v>
      </c>
      <c r="M57" s="3" t="s">
        <v>29</v>
      </c>
      <c r="N57" s="3" t="s">
        <v>30</v>
      </c>
      <c r="O57" s="7" t="s">
        <v>23</v>
      </c>
    </row>
    <row r="58" spans="2:15" ht="23.25" x14ac:dyDescent="0.35">
      <c r="B58" s="27" t="s">
        <v>5</v>
      </c>
      <c r="C58" s="12" t="s">
        <v>6</v>
      </c>
      <c r="D58" s="37">
        <v>64</v>
      </c>
      <c r="E58" s="40">
        <v>380</v>
      </c>
      <c r="F58" s="43">
        <v>444</v>
      </c>
      <c r="G58" s="56"/>
      <c r="H58" s="22">
        <v>7</v>
      </c>
      <c r="I58" s="14" t="s">
        <v>15</v>
      </c>
      <c r="J58" s="13">
        <v>6</v>
      </c>
      <c r="K58" s="13">
        <v>4</v>
      </c>
      <c r="L58" s="13">
        <v>3</v>
      </c>
      <c r="M58" s="13">
        <v>8</v>
      </c>
      <c r="N58" s="13">
        <v>0</v>
      </c>
      <c r="O58" s="31">
        <v>21</v>
      </c>
    </row>
    <row r="59" spans="2:15" ht="23.25" x14ac:dyDescent="0.35">
      <c r="B59" s="28" t="s">
        <v>10</v>
      </c>
      <c r="C59" s="15" t="s">
        <v>6</v>
      </c>
      <c r="D59" s="38">
        <v>16</v>
      </c>
      <c r="E59" s="41">
        <v>150</v>
      </c>
      <c r="F59" s="44">
        <v>166</v>
      </c>
      <c r="G59" s="57"/>
      <c r="H59" s="24">
        <v>14</v>
      </c>
      <c r="I59" s="17" t="s">
        <v>19</v>
      </c>
      <c r="J59" s="16">
        <v>1</v>
      </c>
      <c r="K59" s="16">
        <v>6</v>
      </c>
      <c r="L59" s="16">
        <v>1</v>
      </c>
      <c r="M59" s="16">
        <v>5</v>
      </c>
      <c r="N59" s="16">
        <v>0</v>
      </c>
      <c r="O59" s="32">
        <v>13</v>
      </c>
    </row>
    <row r="60" spans="2:15" ht="23.25" x14ac:dyDescent="0.35">
      <c r="B60" s="28" t="s">
        <v>11</v>
      </c>
      <c r="C60" s="15" t="s">
        <v>6</v>
      </c>
      <c r="D60" s="38">
        <v>31</v>
      </c>
      <c r="E60" s="41">
        <v>200</v>
      </c>
      <c r="F60" s="44">
        <v>231</v>
      </c>
      <c r="G60" s="57"/>
      <c r="H60" s="24">
        <v>3</v>
      </c>
      <c r="I60" s="17" t="s">
        <v>20</v>
      </c>
      <c r="J60" s="16">
        <v>3</v>
      </c>
      <c r="K60" s="16">
        <v>1</v>
      </c>
      <c r="L60" s="16">
        <v>2</v>
      </c>
      <c r="M60" s="16">
        <v>0</v>
      </c>
      <c r="N60" s="16">
        <v>0</v>
      </c>
      <c r="O60" s="32">
        <v>6</v>
      </c>
    </row>
    <row r="61" spans="2:15" ht="24" thickBot="1" x14ac:dyDescent="0.4">
      <c r="B61" s="29" t="s">
        <v>12</v>
      </c>
      <c r="C61" s="18" t="s">
        <v>6</v>
      </c>
      <c r="D61" s="39">
        <v>36</v>
      </c>
      <c r="E61" s="42">
        <v>225</v>
      </c>
      <c r="F61" s="45">
        <v>261</v>
      </c>
      <c r="G61" s="59"/>
      <c r="H61" s="26">
        <v>14</v>
      </c>
      <c r="I61" s="20" t="s">
        <v>21</v>
      </c>
      <c r="J61" s="19">
        <v>3</v>
      </c>
      <c r="K61" s="19">
        <v>6</v>
      </c>
      <c r="L61" s="19">
        <v>2</v>
      </c>
      <c r="M61" s="19">
        <v>2</v>
      </c>
      <c r="N61" s="19">
        <v>5</v>
      </c>
      <c r="O61" s="33">
        <v>18</v>
      </c>
    </row>
    <row r="62" spans="2:15" ht="21.75" thickBot="1" x14ac:dyDescent="0.4">
      <c r="B62" s="448" t="s">
        <v>31</v>
      </c>
      <c r="C62" s="449"/>
      <c r="D62" s="449"/>
      <c r="E62" s="450"/>
      <c r="F62" s="34">
        <v>1102</v>
      </c>
      <c r="G62" s="58"/>
      <c r="H62" s="36">
        <v>38</v>
      </c>
      <c r="I62" s="10">
        <v>293855</v>
      </c>
      <c r="J62" s="30">
        <v>13</v>
      </c>
      <c r="K62" s="30">
        <v>17</v>
      </c>
      <c r="L62" s="30">
        <v>8</v>
      </c>
      <c r="M62" s="30">
        <v>15</v>
      </c>
      <c r="N62" s="30">
        <v>5</v>
      </c>
      <c r="O62" s="11">
        <v>58</v>
      </c>
    </row>
    <row r="63" spans="2:15" ht="27" thickBot="1" x14ac:dyDescent="0.45">
      <c r="F63" s="47">
        <v>19</v>
      </c>
      <c r="G63" s="46"/>
      <c r="H63" s="46"/>
    </row>
    <row r="64" spans="2:15" ht="29.25" thickBot="1" x14ac:dyDescent="0.5">
      <c r="F64" s="11">
        <v>58</v>
      </c>
      <c r="G64" s="48"/>
      <c r="H64" s="48">
        <v>2</v>
      </c>
      <c r="I64" s="8"/>
    </row>
  </sheetData>
  <mergeCells count="9">
    <mergeCell ref="B45:E45"/>
    <mergeCell ref="B53:E53"/>
    <mergeCell ref="B62:E62"/>
    <mergeCell ref="B12:E12"/>
    <mergeCell ref="B25:D25"/>
    <mergeCell ref="E25:H25"/>
    <mergeCell ref="C27:H27"/>
    <mergeCell ref="B29:O31"/>
    <mergeCell ref="B36:E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Ha-Mim Kodlama Detayı</vt:lpstr>
      <vt:lpstr>Sayfa1 (Eng)</vt:lpstr>
      <vt:lpstr>Sayfa2 (Eng)</vt:lpstr>
      <vt:lpstr>'Ha-Mim Kodlama Detayı'!_Hlk19553136</vt:lpstr>
      <vt:lpstr>'Ha-Mim Kodlama Detayı'!_Hlk19553429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MYPc</cp:lastModifiedBy>
  <dcterms:created xsi:type="dcterms:W3CDTF">2019-09-13T21:22:33Z</dcterms:created>
  <dcterms:modified xsi:type="dcterms:W3CDTF">2022-06-01T10:27:20Z</dcterms:modified>
</cp:coreProperties>
</file>